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6990" tabRatio="450" activeTab="3"/>
  </bookViews>
  <sheets>
    <sheet name="Hjálp" sheetId="1" r:id="rId1"/>
    <sheet name="Dagsetning" sheetId="2" r:id="rId2"/>
    <sheet name="Gengi" sheetId="3" r:id="rId3"/>
    <sheet name="Lánayfirlit" sheetId="4" r:id="rId4"/>
    <sheet name="Tickmarks" sheetId="5" r:id="rId5"/>
    <sheet name="Macrolínur" sheetId="6" state="hidden" r:id="rId6"/>
  </sheets>
  <definedNames>
    <definedName name="ar_1">'Dagsetning'!$B$9</definedName>
    <definedName name="ar0">'Dagsetning'!$B$8</definedName>
    <definedName name="AS2DocOpenMode" hidden="1">"AS2DocumentEdit"</definedName>
    <definedName name="AS2NamedRange" hidden="1">4</definedName>
    <definedName name="ATS">'Gengi'!$E$17</definedName>
    <definedName name="BEF">'Gengi'!$E$12</definedName>
    <definedName name="CAD">'Gengi'!$E$6</definedName>
    <definedName name="CHF">'Gengi'!$E$13</definedName>
    <definedName name="DEM">'Gengi'!$E$15</definedName>
    <definedName name="DKK">'Gengi'!$E$7</definedName>
    <definedName name="ESP">'Gengi'!$E$19</definedName>
    <definedName name="FIM">'Gengi'!$E$10</definedName>
    <definedName name="FRF">'Gengi'!$E$11</definedName>
    <definedName name="GBP">'Gengi'!$E$5</definedName>
    <definedName name="IEP">'Gengi'!$E$21</definedName>
    <definedName name="ITL">'Gengi'!$E$16</definedName>
    <definedName name="JPY">'Gengi'!$E$20</definedName>
    <definedName name="ldags">'Dagsetning'!$B$10</definedName>
    <definedName name="LVT">'Gengi'!$E$24</definedName>
    <definedName name="NLG">'Gengi'!$E$14</definedName>
    <definedName name="NOK">'Gengi'!$E$8</definedName>
    <definedName name="NVT">'Gengi'!$E$25</definedName>
    <definedName name="_xlnm.Print_Titles" localSheetId="3">'Lánayfirlit'!$A:$A</definedName>
    <definedName name="PTE">'Gengi'!$E$18</definedName>
    <definedName name="SEK">'Gengi'!$E$9</definedName>
    <definedName name="udags">'Dagsetning'!$B$11</definedName>
    <definedName name="USD">'Gengi'!$E$4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DR">'Gengi'!$E$22</definedName>
    <definedName name="XEU">'Gengi'!$E$23</definedName>
  </definedNames>
  <calcPr fullCalcOnLoad="1"/>
</workbook>
</file>

<file path=xl/comments4.xml><?xml version="1.0" encoding="utf-8"?>
<comments xmlns="http://schemas.openxmlformats.org/spreadsheetml/2006/main">
  <authors>
    <author>simennt1</author>
  </authors>
  <commentList>
    <comment ref="M49" authorId="0">
      <text>
        <r>
          <rPr>
            <b/>
            <sz val="8"/>
            <rFont val="Tahoma"/>
            <family val="0"/>
          </rPr>
          <t>simennt1:</t>
        </r>
        <r>
          <rPr>
            <sz val="8"/>
            <rFont val="Tahoma"/>
            <family val="0"/>
          </rPr>
          <t xml:space="preserve">
til að finna verðbætur e rafborgun á mánuði , * vísitala í mars / í vísitölu í febrúar</t>
        </r>
      </text>
    </comment>
  </commentList>
</comments>
</file>

<file path=xl/sharedStrings.xml><?xml version="1.0" encoding="utf-8"?>
<sst xmlns="http://schemas.openxmlformats.org/spreadsheetml/2006/main" count="196" uniqueCount="127">
  <si>
    <t>Tickmarks</t>
  </si>
  <si>
    <t>{a}</t>
  </si>
  <si>
    <t>{b}</t>
  </si>
  <si>
    <t>{c}</t>
  </si>
  <si>
    <t>{d}</t>
  </si>
  <si>
    <t>{e}</t>
  </si>
  <si>
    <t>{f}</t>
  </si>
  <si>
    <t>{g}</t>
  </si>
  <si>
    <t>{h}</t>
  </si>
  <si>
    <t>{i}</t>
  </si>
  <si>
    <t>{j}</t>
  </si>
  <si>
    <t>{k}</t>
  </si>
  <si>
    <t>{l}</t>
  </si>
  <si>
    <t>{m}</t>
  </si>
  <si>
    <t>{n}</t>
  </si>
  <si>
    <t>{o}</t>
  </si>
  <si>
    <t>{p}</t>
  </si>
  <si>
    <t>{q}</t>
  </si>
  <si>
    <t>{r}</t>
  </si>
  <si>
    <t>{s}</t>
  </si>
  <si>
    <t>{t}</t>
  </si>
  <si>
    <t>{u}</t>
  </si>
  <si>
    <t>{v}</t>
  </si>
  <si>
    <t>{w}</t>
  </si>
  <si>
    <t>{x}</t>
  </si>
  <si>
    <t>{y}</t>
  </si>
  <si>
    <t>{z}</t>
  </si>
  <si>
    <t>Est.</t>
  </si>
  <si>
    <t>Vaxta</t>
  </si>
  <si>
    <t>Verð-</t>
  </si>
  <si>
    <t xml:space="preserve">Ný lán </t>
  </si>
  <si>
    <t xml:space="preserve">Afborganir </t>
  </si>
  <si>
    <t xml:space="preserve">Verðbætur </t>
  </si>
  <si>
    <t>Næsta árs</t>
  </si>
  <si>
    <t>Þar af afb.</t>
  </si>
  <si>
    <t xml:space="preserve">Áfallnir </t>
  </si>
  <si>
    <t>Þar af</t>
  </si>
  <si>
    <t>lánst.</t>
  </si>
  <si>
    <t>kjör</t>
  </si>
  <si>
    <t>trygg.</t>
  </si>
  <si>
    <t>á árinu</t>
  </si>
  <si>
    <t>með verðb.</t>
  </si>
  <si>
    <t>afborganir</t>
  </si>
  <si>
    <t>í vanskilum</t>
  </si>
  <si>
    <t>vextir</t>
  </si>
  <si>
    <t>gjaldfallnir</t>
  </si>
  <si>
    <t>Vanskil</t>
  </si>
  <si>
    <t>Síðar</t>
  </si>
  <si>
    <t>Samtals</t>
  </si>
  <si>
    <t>USD</t>
  </si>
  <si>
    <t>SDR</t>
  </si>
  <si>
    <t>DEM</t>
  </si>
  <si>
    <t>LVT</t>
  </si>
  <si>
    <t>Eftirlaunaskuldbinding</t>
  </si>
  <si>
    <t>Númer</t>
  </si>
  <si>
    <t>Heiti</t>
  </si>
  <si>
    <t>Dags.</t>
  </si>
  <si>
    <t>Tákn</t>
  </si>
  <si>
    <t>Gengi</t>
  </si>
  <si>
    <t>Bandaríkjadollar</t>
  </si>
  <si>
    <t>Sterlingspund</t>
  </si>
  <si>
    <t>GBP</t>
  </si>
  <si>
    <t>Kanadadollar</t>
  </si>
  <si>
    <t>CAD</t>
  </si>
  <si>
    <t>Dönsk króna</t>
  </si>
  <si>
    <t>DKK</t>
  </si>
  <si>
    <t>Norsk króna</t>
  </si>
  <si>
    <t>NOK</t>
  </si>
  <si>
    <t>Sænsk króna</t>
  </si>
  <si>
    <t>SEK</t>
  </si>
  <si>
    <t>Finnskt mark</t>
  </si>
  <si>
    <t>FIM</t>
  </si>
  <si>
    <t>Franskur franki</t>
  </si>
  <si>
    <t>FRF</t>
  </si>
  <si>
    <t>Belgískur franki</t>
  </si>
  <si>
    <t>BEF</t>
  </si>
  <si>
    <t>Svissneskur franki</t>
  </si>
  <si>
    <t>CHF</t>
  </si>
  <si>
    <t>Hollenskt gyllini</t>
  </si>
  <si>
    <t>NLG</t>
  </si>
  <si>
    <t>Þýskt mark.</t>
  </si>
  <si>
    <t>Ítölsk líra</t>
  </si>
  <si>
    <t>ITL</t>
  </si>
  <si>
    <t>Austurrískur sch.</t>
  </si>
  <si>
    <t>ATS</t>
  </si>
  <si>
    <t>Portug. escudo</t>
  </si>
  <si>
    <t>PTE</t>
  </si>
  <si>
    <t>Spánskur peseti</t>
  </si>
  <si>
    <t>ESP</t>
  </si>
  <si>
    <t>Japanskt yen</t>
  </si>
  <si>
    <t>JPY</t>
  </si>
  <si>
    <t>Írskt pund</t>
  </si>
  <si>
    <t>IEP</t>
  </si>
  <si>
    <t>XDR</t>
  </si>
  <si>
    <t>ECU - evrópumynt</t>
  </si>
  <si>
    <t>XEU</t>
  </si>
  <si>
    <t>Lánskjaravísitala</t>
  </si>
  <si>
    <t>Vísitala neysluverðs</t>
  </si>
  <si>
    <t>NVT</t>
  </si>
  <si>
    <t>Lán nr.</t>
  </si>
  <si>
    <t>Fyrirsögn 1</t>
  </si>
  <si>
    <t>Fyrirsögn 2</t>
  </si>
  <si>
    <t>Fyrirsögn 3</t>
  </si>
  <si>
    <t>Aðrar langtímaskuldir</t>
  </si>
  <si>
    <t>Dagsetningar</t>
  </si>
  <si>
    <t>Uppgjörstímabil</t>
  </si>
  <si>
    <t>Uppgj.tímab. samanb.talna</t>
  </si>
  <si>
    <t>Lokadagsetning</t>
  </si>
  <si>
    <t>Lokadagsetning fyrra árs</t>
  </si>
  <si>
    <t>Staða m/verðb.</t>
  </si>
  <si>
    <t>Staða m/verðb</t>
  </si>
  <si>
    <t>31.12.2005</t>
  </si>
  <si>
    <t>31.12.2006</t>
  </si>
  <si>
    <t>Lán nr. 011111. Innlentlán</t>
  </si>
  <si>
    <t>Lán nr.0111112. Erlandlán</t>
  </si>
  <si>
    <t>Janúar</t>
  </si>
  <si>
    <t>Febrúar</t>
  </si>
  <si>
    <t>Mars</t>
  </si>
  <si>
    <t xml:space="preserve">Apríl 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</si>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</sst>
</file>

<file path=xl/styles.xml><?xml version="1.0" encoding="utf-8"?>
<styleSheet xmlns="http://schemas.openxmlformats.org/spreadsheetml/2006/main">
  <numFmts count="27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\(#,##0\);#,##0_)"/>
    <numFmt numFmtId="165" formatCode="#,##0_);\(#,##0\);0_);@"/>
    <numFmt numFmtId="166" formatCode="#,##0,_);\(#,##0,\)"/>
    <numFmt numFmtId="167" formatCode="\(#,##0,\);#,##0,_)"/>
    <numFmt numFmtId="168" formatCode="\(#,##0.00\);#,##0.00_)"/>
    <numFmt numFmtId="169" formatCode="@\ *."/>
    <numFmt numFmtId="170" formatCode="#,##0\ ;[Red]\(#,##0\)"/>
    <numFmt numFmtId="171" formatCode="0.00000"/>
    <numFmt numFmtId="172" formatCode="#,##0\ ;[Red]\(* #,##0\)"/>
    <numFmt numFmtId="173" formatCode="0.0000"/>
    <numFmt numFmtId="174" formatCode="#,##0.0_);\(#,##0.0\);0.0_);@"/>
    <numFmt numFmtId="175" formatCode="dd/mm/yyyy"/>
    <numFmt numFmtId="176" formatCode="#,##0\ &quot;kr.&quot;"/>
    <numFmt numFmtId="177" formatCode="#,##0.00\ &quot;kr.&quot;"/>
    <numFmt numFmtId="178" formatCode="#,##0\ _k_r_.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sz val="11"/>
      <name val="Arial"/>
      <family val="2"/>
    </font>
    <font>
      <b/>
      <sz val="10"/>
      <name val="Arial"/>
      <family val="2"/>
    </font>
    <font>
      <sz val="10"/>
      <name val="Tms Rmn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8"/>
      <name val="Arial"/>
      <family val="0"/>
    </font>
    <font>
      <sz val="10"/>
      <name val="Times rmn"/>
      <family val="0"/>
    </font>
    <font>
      <b/>
      <sz val="16"/>
      <name val="Arial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8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3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0" fontId="10" fillId="0" borderId="3">
      <alignment horizontal="center"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3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165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49" fontId="6" fillId="0" borderId="0" applyFill="0" applyBorder="0" applyProtection="0">
      <alignment horizontal="center"/>
    </xf>
    <xf numFmtId="9" fontId="4" fillId="0" borderId="0" applyFont="0" applyFill="0" applyBorder="0" applyAlignment="0" applyProtection="0"/>
    <xf numFmtId="172" fontId="11" fillId="0" borderId="10">
      <alignment/>
      <protection/>
    </xf>
    <xf numFmtId="0" fontId="49" fillId="0" borderId="0" applyNumberFormat="0" applyFill="0" applyBorder="0" applyAlignment="0" applyProtection="0"/>
    <xf numFmtId="37" fontId="6" fillId="0" borderId="11" applyFill="0" applyAlignment="0" applyProtection="0"/>
    <xf numFmtId="164" fontId="6" fillId="0" borderId="11" applyFill="0" applyAlignment="0" applyProtection="0"/>
    <xf numFmtId="166" fontId="6" fillId="0" borderId="11" applyFill="0" applyAlignment="0" applyProtection="0"/>
    <xf numFmtId="167" fontId="6" fillId="0" borderId="11" applyFill="0" applyAlignment="0" applyProtection="0"/>
    <xf numFmtId="38" fontId="7" fillId="0" borderId="0">
      <alignment/>
      <protection/>
    </xf>
    <xf numFmtId="0" fontId="50" fillId="0" borderId="0" applyNumberFormat="0" applyFill="0" applyBorder="0" applyAlignment="0" applyProtection="0"/>
  </cellStyleXfs>
  <cellXfs count="62">
    <xf numFmtId="165" fontId="0" fillId="0" borderId="0" xfId="0" applyAlignment="1">
      <alignment/>
    </xf>
    <xf numFmtId="165" fontId="6" fillId="0" borderId="0" xfId="0" applyFont="1" applyAlignment="1">
      <alignment horizontal="centerContinuous"/>
    </xf>
    <xf numFmtId="165" fontId="6" fillId="0" borderId="0" xfId="0" applyFont="1" applyAlignment="1">
      <alignment horizontal="centerContinuous" vertical="top"/>
    </xf>
    <xf numFmtId="165" fontId="6" fillId="0" borderId="0" xfId="0" applyFont="1" applyAlignment="1">
      <alignment horizontal="center" vertical="top"/>
    </xf>
    <xf numFmtId="0" fontId="4" fillId="0" borderId="0" xfId="64" applyFont="1" applyAlignment="1">
      <alignment horizontal="center"/>
      <protection/>
    </xf>
    <xf numFmtId="0" fontId="4" fillId="0" borderId="0" xfId="64" applyFont="1">
      <alignment/>
      <protection/>
    </xf>
    <xf numFmtId="0" fontId="7" fillId="0" borderId="0" xfId="64" applyFont="1">
      <alignment/>
      <protection/>
    </xf>
    <xf numFmtId="0" fontId="4" fillId="0" borderId="0" xfId="64" applyFont="1" applyAlignment="1">
      <alignment horizontal="right"/>
      <protection/>
    </xf>
    <xf numFmtId="0" fontId="4" fillId="0" borderId="0" xfId="64" applyFont="1" applyBorder="1" applyAlignment="1">
      <alignment horizontal="center"/>
      <protection/>
    </xf>
    <xf numFmtId="0" fontId="7" fillId="0" borderId="0" xfId="64" applyFont="1" applyAlignment="1">
      <alignment horizontal="right"/>
      <protection/>
    </xf>
    <xf numFmtId="0" fontId="1" fillId="0" borderId="12" xfId="64" applyFont="1" applyBorder="1" applyAlignment="1">
      <alignment horizontal="right"/>
      <protection/>
    </xf>
    <xf numFmtId="0" fontId="4" fillId="0" borderId="12" xfId="64" applyFont="1" applyBorder="1" applyAlignment="1">
      <alignment horizontal="center"/>
      <protection/>
    </xf>
    <xf numFmtId="3" fontId="4" fillId="0" borderId="0" xfId="64" applyNumberFormat="1" applyFont="1">
      <alignment/>
      <protection/>
    </xf>
    <xf numFmtId="2" fontId="4" fillId="0" borderId="0" xfId="64" applyNumberFormat="1" applyFont="1" applyAlignment="1">
      <alignment horizontal="right"/>
      <protection/>
    </xf>
    <xf numFmtId="3" fontId="7" fillId="0" borderId="0" xfId="64" applyNumberFormat="1" applyFont="1">
      <alignment/>
      <protection/>
    </xf>
    <xf numFmtId="0" fontId="3" fillId="0" borderId="0" xfId="64" applyFont="1" applyAlignment="1">
      <alignment/>
      <protection/>
    </xf>
    <xf numFmtId="169" fontId="4" fillId="0" borderId="0" xfId="64" applyNumberFormat="1" applyFont="1">
      <alignment/>
      <protection/>
    </xf>
    <xf numFmtId="3" fontId="4" fillId="0" borderId="0" xfId="64" applyNumberFormat="1" applyFont="1" applyBorder="1">
      <alignment/>
      <protection/>
    </xf>
    <xf numFmtId="3" fontId="3" fillId="0" borderId="0" xfId="64" applyNumberFormat="1" applyFont="1">
      <alignment/>
      <protection/>
    </xf>
    <xf numFmtId="0" fontId="3" fillId="0" borderId="0" xfId="64" applyFont="1" applyAlignment="1">
      <alignment horizontal="right"/>
      <protection/>
    </xf>
    <xf numFmtId="169" fontId="4" fillId="0" borderId="0" xfId="64" applyNumberFormat="1" applyFont="1" applyAlignment="1">
      <alignment horizontal="centerContinuous"/>
      <protection/>
    </xf>
    <xf numFmtId="0" fontId="4" fillId="0" borderId="0" xfId="64" applyFont="1" applyAlignment="1">
      <alignment horizontal="centerContinuous"/>
      <protection/>
    </xf>
    <xf numFmtId="165" fontId="0" fillId="0" borderId="0" xfId="63">
      <alignment/>
      <protection/>
    </xf>
    <xf numFmtId="49" fontId="0" fillId="0" borderId="0" xfId="63" applyNumberFormat="1">
      <alignment/>
      <protection/>
    </xf>
    <xf numFmtId="165" fontId="0" fillId="0" borderId="0" xfId="63" applyAlignment="1">
      <alignment horizontal="center"/>
      <protection/>
    </xf>
    <xf numFmtId="173" fontId="0" fillId="0" borderId="0" xfId="63" applyNumberFormat="1" applyAlignment="1">
      <alignment horizontal="center"/>
      <protection/>
    </xf>
    <xf numFmtId="173" fontId="0" fillId="0" borderId="0" xfId="63" applyNumberFormat="1">
      <alignment/>
      <protection/>
    </xf>
    <xf numFmtId="173" fontId="0" fillId="33" borderId="0" xfId="63" applyNumberFormat="1" applyFill="1">
      <alignment/>
      <protection/>
    </xf>
    <xf numFmtId="171" fontId="0" fillId="33" borderId="0" xfId="63" applyNumberFormat="1" applyFill="1">
      <alignment/>
      <protection/>
    </xf>
    <xf numFmtId="165" fontId="0" fillId="33" borderId="0" xfId="63" applyFill="1">
      <alignment/>
      <protection/>
    </xf>
    <xf numFmtId="174" fontId="0" fillId="33" borderId="0" xfId="63" applyNumberFormat="1" applyFill="1">
      <alignment/>
      <protection/>
    </xf>
    <xf numFmtId="0" fontId="0" fillId="0" borderId="0" xfId="65">
      <alignment/>
      <protection/>
    </xf>
    <xf numFmtId="0" fontId="4" fillId="0" borderId="0" xfId="64" applyFont="1" applyFill="1" applyAlignment="1">
      <alignment horizontal="center"/>
      <protection/>
    </xf>
    <xf numFmtId="9" fontId="4" fillId="0" borderId="0" xfId="64" applyNumberFormat="1" applyFont="1" applyFill="1" applyAlignment="1">
      <alignment horizontal="center"/>
      <protection/>
    </xf>
    <xf numFmtId="10" fontId="4" fillId="0" borderId="0" xfId="64" applyNumberFormat="1" applyFont="1" applyFill="1" applyAlignment="1">
      <alignment horizontal="center"/>
      <protection/>
    </xf>
    <xf numFmtId="0" fontId="4" fillId="0" borderId="0" xfId="64" applyFont="1" applyFill="1" applyBorder="1" applyAlignment="1">
      <alignment horizontal="center"/>
      <protection/>
    </xf>
    <xf numFmtId="0" fontId="4" fillId="0" borderId="0" xfId="64" applyFont="1" applyBorder="1">
      <alignment/>
      <protection/>
    </xf>
    <xf numFmtId="0" fontId="7" fillId="0" borderId="0" xfId="64" applyFont="1" applyBorder="1">
      <alignment/>
      <protection/>
    </xf>
    <xf numFmtId="169" fontId="4" fillId="0" borderId="0" xfId="64" applyNumberFormat="1" applyFont="1" applyBorder="1" applyAlignment="1">
      <alignment horizontal="centerContinuous"/>
      <protection/>
    </xf>
    <xf numFmtId="0" fontId="4" fillId="0" borderId="0" xfId="64" applyFont="1" applyBorder="1" applyAlignment="1">
      <alignment horizontal="centerContinuous"/>
      <protection/>
    </xf>
    <xf numFmtId="0" fontId="0" fillId="0" borderId="0" xfId="65" applyFont="1" applyAlignment="1">
      <alignment horizontal="justify" wrapText="1"/>
      <protection/>
    </xf>
    <xf numFmtId="0" fontId="0" fillId="0" borderId="0" xfId="65" applyAlignment="1">
      <alignment horizontal="justify"/>
      <protection/>
    </xf>
    <xf numFmtId="170" fontId="4" fillId="0" borderId="0" xfId="64" applyNumberFormat="1" applyFont="1">
      <alignment/>
      <protection/>
    </xf>
    <xf numFmtId="170" fontId="4" fillId="0" borderId="0" xfId="64" applyNumberFormat="1" applyFont="1" applyBorder="1" applyAlignment="1">
      <alignment horizontal="right"/>
      <protection/>
    </xf>
    <xf numFmtId="170" fontId="4" fillId="0" borderId="12" xfId="64" applyNumberFormat="1" applyFont="1" applyBorder="1" applyAlignment="1">
      <alignment horizontal="right"/>
      <protection/>
    </xf>
    <xf numFmtId="170" fontId="4" fillId="0" borderId="13" xfId="64" applyNumberFormat="1" applyFont="1" applyBorder="1">
      <alignment/>
      <protection/>
    </xf>
    <xf numFmtId="170" fontId="4" fillId="0" borderId="0" xfId="64" applyNumberFormat="1" applyFont="1" applyBorder="1">
      <alignment/>
      <protection/>
    </xf>
    <xf numFmtId="170" fontId="4" fillId="0" borderId="12" xfId="64" applyNumberFormat="1" applyFont="1" applyBorder="1">
      <alignment/>
      <protection/>
    </xf>
    <xf numFmtId="170" fontId="4" fillId="0" borderId="11" xfId="64" applyNumberFormat="1" applyFont="1" applyBorder="1" applyAlignment="1">
      <alignment/>
      <protection/>
    </xf>
    <xf numFmtId="170" fontId="8" fillId="0" borderId="0" xfId="64" applyNumberFormat="1" applyFont="1">
      <alignment/>
      <protection/>
    </xf>
    <xf numFmtId="170" fontId="4" fillId="0" borderId="0" xfId="64" applyNumberFormat="1" applyFont="1" applyAlignment="1">
      <alignment horizontal="right"/>
      <protection/>
    </xf>
    <xf numFmtId="0" fontId="4" fillId="0" borderId="12" xfId="64" applyNumberFormat="1" applyFont="1" applyBorder="1" applyAlignment="1">
      <alignment horizontal="right"/>
      <protection/>
    </xf>
    <xf numFmtId="0" fontId="0" fillId="0" borderId="0" xfId="62">
      <alignment/>
      <protection/>
    </xf>
    <xf numFmtId="0" fontId="0" fillId="0" borderId="0" xfId="65" applyFont="1">
      <alignment/>
      <protection/>
    </xf>
    <xf numFmtId="0" fontId="0" fillId="34" borderId="0" xfId="65" applyFont="1" applyFill="1">
      <alignment/>
      <protection/>
    </xf>
    <xf numFmtId="0" fontId="0" fillId="34" borderId="0" xfId="65" applyFill="1">
      <alignment/>
      <protection/>
    </xf>
    <xf numFmtId="14" fontId="0" fillId="0" borderId="0" xfId="63" applyNumberFormat="1" applyFill="1" applyAlignment="1">
      <alignment horizontal="center"/>
      <protection/>
    </xf>
    <xf numFmtId="175" fontId="9" fillId="0" borderId="0" xfId="64" applyNumberFormat="1" applyFont="1">
      <alignment/>
      <protection/>
    </xf>
    <xf numFmtId="49" fontId="0" fillId="34" borderId="0" xfId="65" applyNumberFormat="1" applyFont="1" applyFill="1" applyAlignment="1">
      <alignment horizontal="right"/>
      <protection/>
    </xf>
    <xf numFmtId="165" fontId="13" fillId="0" borderId="0" xfId="0" applyFont="1" applyAlignment="1">
      <alignment horizontal="justify"/>
    </xf>
    <xf numFmtId="0" fontId="12" fillId="0" borderId="0" xfId="65" applyFont="1" applyAlignment="1">
      <alignment horizontal="center"/>
      <protection/>
    </xf>
    <xf numFmtId="0" fontId="0" fillId="0" borderId="0" xfId="0" applyNumberFormat="1" applyAlignment="1">
      <alignment vertical="top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løb" xfId="40"/>
    <cellStyle name="Beløb (negative)" xfId="41"/>
    <cellStyle name="Beløb 1000" xfId="42"/>
    <cellStyle name="Beløb 1000 (negative)" xfId="43"/>
    <cellStyle name="Calculation" xfId="44"/>
    <cellStyle name="Check Cell" xfId="45"/>
    <cellStyle name="Column_Title" xfId="46"/>
    <cellStyle name="Comma" xfId="47"/>
    <cellStyle name="Comma [0]" xfId="48"/>
    <cellStyle name="Currency" xfId="49"/>
    <cellStyle name="Currency [0]" xfId="50"/>
    <cellStyle name="Decimal" xfId="51"/>
    <cellStyle name="Decimal (negative)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dagsetning" xfId="62"/>
    <cellStyle name="Normal_Gengi" xfId="63"/>
    <cellStyle name="Normal_LANAYF" xfId="64"/>
    <cellStyle name="Normal_SHEET" xfId="65"/>
    <cellStyle name="Note" xfId="66"/>
    <cellStyle name="Output" xfId="67"/>
    <cellStyle name="Overskrift" xfId="68"/>
    <cellStyle name="Percent" xfId="69"/>
    <cellStyle name="Times rmn" xfId="70"/>
    <cellStyle name="Title" xfId="71"/>
    <cellStyle name="Total" xfId="72"/>
    <cellStyle name="Total (negative)" xfId="73"/>
    <cellStyle name="Total 1000" xfId="74"/>
    <cellStyle name="Total 1000 (negative)" xfId="75"/>
    <cellStyle name="Tölur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0</xdr:colOff>
      <xdr:row>23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23850"/>
          <a:ext cx="42672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ALMENNT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 þessu skjali er lánatafla.  Fyrst er skjal (Gengi) þar sem hægt er að skrá inn gildandi gengi og vísitölur á uppgjörsdegi.  Ef nota á þessi gengi og vísitölur í formúlum í lánatöflu þá er heiti reitanna í samræmi við skammstafanir í dálk D.  T.d. ef reikna á upp USD 100.000 í reit í lánatöflu þá myndi formúlan vera á þessa leið: =100000*usd.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BÆTA VIÐ LÍNU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Í sjálfri lánatöflunni er boðið upp á þann möguleika að bæta við línum ef þörf er á.  Ef smellt er á hnappinn sem staddur er í reit A3-A4 (Bæta við línu) bætist við ný lína með viðeigandi formúlum fyrir ofan þá línu sem ramminn er staddur í þegar smellt er á hnappinn.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Það er því mikilvægt að þið passið upp á að staðsetja rammann þar sem þið viljið bæta við línu áður en aðgerðin er framkvæmd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57175"/>
          <a:ext cx="45434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Hér að neðan skal skrá þær dagsetningar og þau ártöl sem við á í vinnuskjalinu.  Þegar um milliuppgjör er að ræða er einnig hægt að slá inn tímabil í stað fyrir ártöl, en passa þarf að innslegnar dagsetningar passi í viðkomandi reiti í vinnuskjalinu.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38100</xdr:rowOff>
    </xdr:from>
    <xdr:to>
      <xdr:col>3</xdr:col>
      <xdr:colOff>447675</xdr:colOff>
      <xdr:row>1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62150" y="38100"/>
          <a:ext cx="10477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Sjá útskýringar í hjálparskjali fremst</a:t>
          </a:r>
        </a:p>
      </xdr:txBody>
    </xdr:sp>
    <xdr:clientData fPrintsWithSheet="0"/>
  </xdr:twoCellAnchor>
  <xdr:twoCellAnchor>
    <xdr:from>
      <xdr:col>0</xdr:col>
      <xdr:colOff>1543050</xdr:colOff>
      <xdr:row>0</xdr:row>
      <xdr:rowOff>161925</xdr:rowOff>
    </xdr:from>
    <xdr:to>
      <xdr:col>1</xdr:col>
      <xdr:colOff>180975</xdr:colOff>
      <xdr:row>2</xdr:row>
      <xdr:rowOff>38100</xdr:rowOff>
    </xdr:to>
    <xdr:sp>
      <xdr:nvSpPr>
        <xdr:cNvPr id="2" name="Line 3"/>
        <xdr:cNvSpPr>
          <a:spLocks/>
        </xdr:cNvSpPr>
      </xdr:nvSpPr>
      <xdr:spPr>
        <a:xfrm flipH="1">
          <a:off x="1543050" y="161925"/>
          <a:ext cx="409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/>
  <dimension ref="A2:G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31" customWidth="1"/>
  </cols>
  <sheetData>
    <row r="2" spans="1:7" ht="12.75" customHeight="1">
      <c r="A2" s="40"/>
      <c r="B2" s="41"/>
      <c r="C2" s="41"/>
      <c r="D2" s="41"/>
      <c r="E2" s="41"/>
      <c r="F2" s="41"/>
      <c r="G2" s="41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2.75">
      <c r="A5" s="41"/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2.75">
      <c r="A7" s="41"/>
      <c r="B7" s="41"/>
      <c r="C7" s="41"/>
      <c r="D7" s="41"/>
      <c r="E7" s="41"/>
      <c r="F7" s="41"/>
      <c r="G7" s="41"/>
    </row>
    <row r="8" spans="1:7" ht="12.75">
      <c r="A8" s="41"/>
      <c r="B8" s="41"/>
      <c r="C8" s="41"/>
      <c r="D8" s="41"/>
      <c r="E8" s="41"/>
      <c r="F8" s="41"/>
      <c r="G8" s="41"/>
    </row>
    <row r="9" spans="1:7" ht="12.75">
      <c r="A9" s="41"/>
      <c r="B9" s="41"/>
      <c r="C9" s="41"/>
      <c r="D9" s="41"/>
      <c r="E9" s="41"/>
      <c r="F9" s="41"/>
      <c r="G9" s="41"/>
    </row>
    <row r="10" spans="1:7" ht="12.75">
      <c r="A10" s="41"/>
      <c r="B10" s="41"/>
      <c r="C10" s="41"/>
      <c r="D10" s="41"/>
      <c r="E10" s="41"/>
      <c r="F10" s="41"/>
      <c r="G10" s="41"/>
    </row>
    <row r="11" spans="1:7" ht="12.75">
      <c r="A11" s="41"/>
      <c r="B11" s="41"/>
      <c r="C11" s="41"/>
      <c r="D11" s="41"/>
      <c r="E11" s="41"/>
      <c r="F11" s="41"/>
      <c r="G11" s="41"/>
    </row>
    <row r="12" spans="1:7" ht="12.75">
      <c r="A12" s="41"/>
      <c r="B12" s="41"/>
      <c r="C12" s="41"/>
      <c r="D12" s="41"/>
      <c r="E12" s="41"/>
      <c r="F12" s="41"/>
      <c r="G12" s="41"/>
    </row>
    <row r="13" spans="1:7" ht="12.75">
      <c r="A13" s="41"/>
      <c r="B13" s="41"/>
      <c r="C13" s="41"/>
      <c r="D13" s="41"/>
      <c r="E13" s="41"/>
      <c r="F13" s="41"/>
      <c r="G13" s="41"/>
    </row>
    <row r="14" spans="1:7" ht="12.75">
      <c r="A14" s="41"/>
      <c r="B14" s="41"/>
      <c r="C14" s="41"/>
      <c r="D14" s="41"/>
      <c r="E14" s="41"/>
      <c r="F14" s="41"/>
      <c r="G14" s="41"/>
    </row>
    <row r="15" spans="1:7" ht="12.75">
      <c r="A15" s="41"/>
      <c r="B15" s="41"/>
      <c r="C15" s="41"/>
      <c r="D15" s="41"/>
      <c r="E15" s="41"/>
      <c r="F15" s="41"/>
      <c r="G15" s="41"/>
    </row>
    <row r="16" spans="1:7" ht="12.75">
      <c r="A16" s="41"/>
      <c r="B16" s="41"/>
      <c r="C16" s="41"/>
      <c r="D16" s="41"/>
      <c r="E16" s="41"/>
      <c r="F16" s="41"/>
      <c r="G16" s="41"/>
    </row>
    <row r="17" spans="1:7" ht="12.75">
      <c r="A17" s="41"/>
      <c r="B17" s="41"/>
      <c r="C17" s="41"/>
      <c r="D17" s="41"/>
      <c r="E17" s="41"/>
      <c r="F17" s="41"/>
      <c r="G17" s="41"/>
    </row>
    <row r="18" spans="1:7" ht="12.75">
      <c r="A18" s="41"/>
      <c r="B18" s="41"/>
      <c r="C18" s="41"/>
      <c r="D18" s="41"/>
      <c r="E18" s="41"/>
      <c r="F18" s="41"/>
      <c r="G18" s="41"/>
    </row>
    <row r="19" spans="1:7" ht="12.75">
      <c r="A19" s="41"/>
      <c r="B19" s="41"/>
      <c r="C19" s="41"/>
      <c r="D19" s="41"/>
      <c r="E19" s="41"/>
      <c r="F19" s="41"/>
      <c r="G19" s="41"/>
    </row>
    <row r="20" spans="1:7" ht="12.75">
      <c r="A20" s="41"/>
      <c r="B20" s="41"/>
      <c r="C20" s="41"/>
      <c r="D20" s="41"/>
      <c r="E20" s="41"/>
      <c r="F20" s="41"/>
      <c r="G20" s="41"/>
    </row>
    <row r="21" spans="1:7" ht="12.75">
      <c r="A21" s="41"/>
      <c r="B21" s="41"/>
      <c r="C21" s="41"/>
      <c r="D21" s="41"/>
      <c r="E21" s="41"/>
      <c r="F21" s="41"/>
      <c r="G21" s="41"/>
    </row>
    <row r="22" spans="1:7" ht="12.75">
      <c r="A22" s="41"/>
      <c r="B22" s="41"/>
      <c r="C22" s="41"/>
      <c r="D22" s="41"/>
      <c r="E22" s="41"/>
      <c r="F22" s="41"/>
      <c r="G22" s="41"/>
    </row>
    <row r="23" spans="1:7" ht="12.75">
      <c r="A23" s="41"/>
      <c r="B23" s="41"/>
      <c r="C23" s="41"/>
      <c r="D23" s="41"/>
      <c r="E23" s="41"/>
      <c r="F23" s="41"/>
      <c r="G23" s="41"/>
    </row>
    <row r="24" spans="1:7" ht="12.75">
      <c r="A24" s="41"/>
      <c r="B24" s="41"/>
      <c r="C24" s="41"/>
      <c r="D24" s="41"/>
      <c r="E24" s="41"/>
      <c r="F24" s="41"/>
      <c r="G24" s="41"/>
    </row>
  </sheetData>
  <sheetProtection/>
  <printOptions/>
  <pageMargins left="1" right="1" top="1.25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6.421875" style="31" customWidth="1"/>
    <col min="2" max="2" width="14.28125" style="31" customWidth="1"/>
    <col min="3" max="5" width="9.140625" style="31" customWidth="1"/>
    <col min="6" max="16384" width="9.140625" style="52" customWidth="1"/>
  </cols>
  <sheetData>
    <row r="1" spans="1:5" ht="20.25">
      <c r="A1" s="60" t="s">
        <v>104</v>
      </c>
      <c r="B1" s="60"/>
      <c r="C1" s="60"/>
      <c r="D1" s="60"/>
      <c r="E1" s="60"/>
    </row>
    <row r="8" spans="1:2" ht="12.75">
      <c r="A8" s="53" t="s">
        <v>105</v>
      </c>
      <c r="B8" s="54">
        <v>2006</v>
      </c>
    </row>
    <row r="9" spans="1:2" ht="12.75">
      <c r="A9" s="53" t="s">
        <v>106</v>
      </c>
      <c r="B9" s="55">
        <v>2005</v>
      </c>
    </row>
    <row r="10" spans="1:3" ht="12.75">
      <c r="A10" s="53" t="s">
        <v>107</v>
      </c>
      <c r="B10" s="58" t="s">
        <v>112</v>
      </c>
      <c r="C10" s="53"/>
    </row>
    <row r="11" spans="1:3" ht="12.75">
      <c r="A11" s="53" t="s">
        <v>108</v>
      </c>
      <c r="B11" s="58" t="s">
        <v>111</v>
      </c>
      <c r="C11" s="53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E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421875" style="22" customWidth="1"/>
    <col min="2" max="2" width="19.00390625" style="22" customWidth="1"/>
    <col min="3" max="3" width="11.57421875" style="24" customWidth="1"/>
    <col min="4" max="4" width="6.140625" style="24" customWidth="1"/>
    <col min="5" max="5" width="9.7109375" style="22" customWidth="1"/>
    <col min="6" max="16384" width="9.140625" style="22" customWidth="1"/>
  </cols>
  <sheetData>
    <row r="2" spans="1:5" ht="12.75">
      <c r="A2" s="22" t="s">
        <v>54</v>
      </c>
      <c r="B2" s="23" t="s">
        <v>55</v>
      </c>
      <c r="C2" s="24" t="s">
        <v>56</v>
      </c>
      <c r="D2" s="24" t="s">
        <v>57</v>
      </c>
      <c r="E2" s="25" t="s">
        <v>58</v>
      </c>
    </row>
    <row r="3" ht="12.75">
      <c r="E3" s="26"/>
    </row>
    <row r="4" spans="1:5" ht="12.75">
      <c r="A4" s="22">
        <v>1</v>
      </c>
      <c r="B4" s="23" t="s">
        <v>59</v>
      </c>
      <c r="C4" s="56" t="str">
        <f aca="true" t="shared" si="0" ref="C4:C25">ldags</f>
        <v>31.12.2006</v>
      </c>
      <c r="D4" s="24" t="s">
        <v>49</v>
      </c>
      <c r="E4" s="27">
        <v>85</v>
      </c>
    </row>
    <row r="5" spans="1:5" ht="12.75">
      <c r="A5" s="22">
        <v>2</v>
      </c>
      <c r="B5" s="23" t="s">
        <v>60</v>
      </c>
      <c r="C5" s="56" t="str">
        <f t="shared" si="0"/>
        <v>31.12.2006</v>
      </c>
      <c r="D5" s="24" t="s">
        <v>61</v>
      </c>
      <c r="E5" s="27"/>
    </row>
    <row r="6" spans="1:5" ht="12.75">
      <c r="A6" s="22">
        <v>3</v>
      </c>
      <c r="B6" s="23" t="s">
        <v>62</v>
      </c>
      <c r="C6" s="56" t="str">
        <f t="shared" si="0"/>
        <v>31.12.2006</v>
      </c>
      <c r="D6" s="24" t="s">
        <v>63</v>
      </c>
      <c r="E6" s="27"/>
    </row>
    <row r="7" spans="1:5" ht="12.75">
      <c r="A7" s="22">
        <v>4</v>
      </c>
      <c r="B7" s="23" t="s">
        <v>64</v>
      </c>
      <c r="C7" s="56" t="str">
        <f t="shared" si="0"/>
        <v>31.12.2006</v>
      </c>
      <c r="D7" s="24" t="s">
        <v>65</v>
      </c>
      <c r="E7" s="27"/>
    </row>
    <row r="8" spans="1:5" ht="12.75">
      <c r="A8" s="22">
        <v>5</v>
      </c>
      <c r="B8" s="23" t="s">
        <v>66</v>
      </c>
      <c r="C8" s="56" t="str">
        <f t="shared" si="0"/>
        <v>31.12.2006</v>
      </c>
      <c r="D8" s="24" t="s">
        <v>67</v>
      </c>
      <c r="E8" s="27"/>
    </row>
    <row r="9" spans="1:5" ht="12.75">
      <c r="A9" s="22">
        <v>6</v>
      </c>
      <c r="B9" s="23" t="s">
        <v>68</v>
      </c>
      <c r="C9" s="56" t="str">
        <f t="shared" si="0"/>
        <v>31.12.2006</v>
      </c>
      <c r="D9" s="24" t="s">
        <v>69</v>
      </c>
      <c r="E9" s="27"/>
    </row>
    <row r="10" spans="1:5" ht="12.75">
      <c r="A10" s="22">
        <v>7</v>
      </c>
      <c r="B10" s="23" t="s">
        <v>70</v>
      </c>
      <c r="C10" s="56" t="str">
        <f t="shared" si="0"/>
        <v>31.12.2006</v>
      </c>
      <c r="D10" s="24" t="s">
        <v>71</v>
      </c>
      <c r="E10" s="27"/>
    </row>
    <row r="11" spans="1:5" ht="12.75">
      <c r="A11" s="22">
        <v>8</v>
      </c>
      <c r="B11" s="23" t="s">
        <v>72</v>
      </c>
      <c r="C11" s="56" t="str">
        <f t="shared" si="0"/>
        <v>31.12.2006</v>
      </c>
      <c r="D11" s="24" t="s">
        <v>73</v>
      </c>
      <c r="E11" s="27"/>
    </row>
    <row r="12" spans="1:5" ht="12.75">
      <c r="A12" s="22">
        <v>9</v>
      </c>
      <c r="B12" s="23" t="s">
        <v>74</v>
      </c>
      <c r="C12" s="56" t="str">
        <f t="shared" si="0"/>
        <v>31.12.2006</v>
      </c>
      <c r="D12" s="24" t="s">
        <v>75</v>
      </c>
      <c r="E12" s="27"/>
    </row>
    <row r="13" spans="1:5" ht="12.75">
      <c r="A13" s="22">
        <v>10</v>
      </c>
      <c r="B13" s="23" t="s">
        <v>76</v>
      </c>
      <c r="C13" s="56" t="str">
        <f t="shared" si="0"/>
        <v>31.12.2006</v>
      </c>
      <c r="D13" s="24" t="s">
        <v>77</v>
      </c>
      <c r="E13" s="27"/>
    </row>
    <row r="14" spans="1:5" ht="12.75">
      <c r="A14" s="22">
        <v>11</v>
      </c>
      <c r="B14" s="23" t="s">
        <v>78</v>
      </c>
      <c r="C14" s="56" t="str">
        <f t="shared" si="0"/>
        <v>31.12.2006</v>
      </c>
      <c r="D14" s="24" t="s">
        <v>79</v>
      </c>
      <c r="E14" s="27"/>
    </row>
    <row r="15" spans="1:5" ht="12.75">
      <c r="A15" s="22">
        <v>12</v>
      </c>
      <c r="B15" s="23" t="s">
        <v>80</v>
      </c>
      <c r="C15" s="56" t="str">
        <f t="shared" si="0"/>
        <v>31.12.2006</v>
      </c>
      <c r="D15" s="24" t="s">
        <v>51</v>
      </c>
      <c r="E15" s="27"/>
    </row>
    <row r="16" spans="1:5" ht="12.75">
      <c r="A16" s="22">
        <v>13</v>
      </c>
      <c r="B16" s="23" t="s">
        <v>81</v>
      </c>
      <c r="C16" s="56" t="str">
        <f t="shared" si="0"/>
        <v>31.12.2006</v>
      </c>
      <c r="D16" s="24" t="s">
        <v>82</v>
      </c>
      <c r="E16" s="28"/>
    </row>
    <row r="17" spans="1:5" ht="12.75">
      <c r="A17" s="22">
        <v>14</v>
      </c>
      <c r="B17" s="23" t="s">
        <v>83</v>
      </c>
      <c r="C17" s="56" t="str">
        <f t="shared" si="0"/>
        <v>31.12.2006</v>
      </c>
      <c r="D17" s="24" t="s">
        <v>84</v>
      </c>
      <c r="E17" s="27"/>
    </row>
    <row r="18" spans="1:5" ht="12.75">
      <c r="A18" s="22">
        <v>15</v>
      </c>
      <c r="B18" s="23" t="s">
        <v>85</v>
      </c>
      <c r="C18" s="56" t="str">
        <f t="shared" si="0"/>
        <v>31.12.2006</v>
      </c>
      <c r="D18" s="24" t="s">
        <v>86</v>
      </c>
      <c r="E18" s="27"/>
    </row>
    <row r="19" spans="1:5" ht="12.75">
      <c r="A19" s="22">
        <v>16</v>
      </c>
      <c r="B19" s="23" t="s">
        <v>87</v>
      </c>
      <c r="C19" s="56" t="str">
        <f t="shared" si="0"/>
        <v>31.12.2006</v>
      </c>
      <c r="D19" s="24" t="s">
        <v>88</v>
      </c>
      <c r="E19" s="27"/>
    </row>
    <row r="20" spans="1:5" ht="12.75">
      <c r="A20" s="22">
        <v>17</v>
      </c>
      <c r="B20" s="23" t="s">
        <v>89</v>
      </c>
      <c r="C20" s="56" t="str">
        <f t="shared" si="0"/>
        <v>31.12.2006</v>
      </c>
      <c r="D20" s="24" t="s">
        <v>90</v>
      </c>
      <c r="E20" s="27"/>
    </row>
    <row r="21" spans="1:5" ht="12.75">
      <c r="A21" s="22">
        <v>18</v>
      </c>
      <c r="B21" s="23" t="s">
        <v>91</v>
      </c>
      <c r="C21" s="56" t="str">
        <f t="shared" si="0"/>
        <v>31.12.2006</v>
      </c>
      <c r="D21" s="24" t="s">
        <v>92</v>
      </c>
      <c r="E21" s="27"/>
    </row>
    <row r="22" spans="1:5" ht="12.75">
      <c r="A22" s="22">
        <v>20</v>
      </c>
      <c r="B22" s="23" t="s">
        <v>50</v>
      </c>
      <c r="C22" s="56" t="str">
        <f t="shared" si="0"/>
        <v>31.12.2006</v>
      </c>
      <c r="D22" s="24" t="s">
        <v>93</v>
      </c>
      <c r="E22" s="27"/>
    </row>
    <row r="23" spans="1:5" ht="12.75">
      <c r="A23" s="22">
        <v>21</v>
      </c>
      <c r="B23" s="23" t="s">
        <v>94</v>
      </c>
      <c r="C23" s="56" t="str">
        <f t="shared" si="0"/>
        <v>31.12.2006</v>
      </c>
      <c r="D23" s="24" t="s">
        <v>95</v>
      </c>
      <c r="E23" s="27"/>
    </row>
    <row r="24" spans="1:5" ht="12.75">
      <c r="A24" s="22">
        <v>22</v>
      </c>
      <c r="B24" s="22" t="s">
        <v>96</v>
      </c>
      <c r="C24" s="56" t="str">
        <f t="shared" si="0"/>
        <v>31.12.2006</v>
      </c>
      <c r="D24" s="24" t="s">
        <v>52</v>
      </c>
      <c r="E24" s="29"/>
    </row>
    <row r="25" spans="1:5" ht="12.75">
      <c r="A25" s="22">
        <v>23</v>
      </c>
      <c r="B25" s="22" t="s">
        <v>97</v>
      </c>
      <c r="C25" s="56" t="str">
        <f t="shared" si="0"/>
        <v>31.12.2006</v>
      </c>
      <c r="D25" s="24" t="s">
        <v>98</v>
      </c>
      <c r="E25" s="30"/>
    </row>
  </sheetData>
  <sheetProtection/>
  <printOptions horizontalCentered="1"/>
  <pageMargins left="1.1811023622047245" right="0.984251968503937" top="1.2598425196850394" bottom="1.141732283464567" header="0.3937007874015748" footer="0.66929133858267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61"/>
  <sheetViews>
    <sheetView showGridLines="0" tabSelected="1" zoomScale="90" zoomScaleNormal="9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7" sqref="L17"/>
    </sheetView>
  </sheetViews>
  <sheetFormatPr defaultColWidth="9.140625" defaultRowHeight="12.75" outlineLevelRow="1"/>
  <cols>
    <col min="1" max="1" width="26.57421875" style="5" customWidth="1"/>
    <col min="2" max="2" width="4.57421875" style="4" customWidth="1"/>
    <col min="3" max="3" width="7.28125" style="4" customWidth="1"/>
    <col min="4" max="4" width="7.8515625" style="4" customWidth="1"/>
    <col min="5" max="13" width="11.7109375" style="42" customWidth="1"/>
    <col min="14" max="14" width="2.57421875" style="5" customWidth="1"/>
    <col min="15" max="15" width="9.140625" style="5" customWidth="1"/>
    <col min="16" max="23" width="11.7109375" style="42" customWidth="1"/>
    <col min="24" max="29" width="9.140625" style="5" customWidth="1"/>
    <col min="30" max="16384" width="9.140625" style="6" customWidth="1"/>
  </cols>
  <sheetData>
    <row r="1" ht="25.5" customHeight="1">
      <c r="A1" s="57" t="str">
        <f>"Lánayfirlit  "&amp;ldags</f>
        <v>Lánayfirlit  31.12.2006</v>
      </c>
    </row>
    <row r="2" ht="15.75">
      <c r="P2" s="49" t="str">
        <f>"Næsta árs afborganir langtímaskulda "&amp;ldags</f>
        <v>Næsta árs afborganir langtímaskulda 31.12.2006</v>
      </c>
    </row>
    <row r="3" spans="1:29" s="9" customFormat="1" ht="12.75">
      <c r="A3" s="7"/>
      <c r="B3" s="8" t="s">
        <v>27</v>
      </c>
      <c r="C3" s="8" t="s">
        <v>28</v>
      </c>
      <c r="D3" s="8" t="s">
        <v>29</v>
      </c>
      <c r="E3" s="43" t="s">
        <v>110</v>
      </c>
      <c r="F3" s="43" t="s">
        <v>30</v>
      </c>
      <c r="G3" s="43" t="s">
        <v>31</v>
      </c>
      <c r="H3" s="43" t="s">
        <v>32</v>
      </c>
      <c r="I3" s="43" t="s">
        <v>109</v>
      </c>
      <c r="J3" s="43" t="s">
        <v>33</v>
      </c>
      <c r="K3" s="43" t="s">
        <v>34</v>
      </c>
      <c r="L3" s="43" t="s">
        <v>35</v>
      </c>
      <c r="M3" s="43" t="s">
        <v>36</v>
      </c>
      <c r="N3" s="7"/>
      <c r="O3" s="7"/>
      <c r="P3" s="50"/>
      <c r="Q3" s="50"/>
      <c r="R3" s="50"/>
      <c r="S3" s="50"/>
      <c r="T3" s="50"/>
      <c r="U3" s="50"/>
      <c r="V3" s="50"/>
      <c r="W3" s="50"/>
      <c r="X3" s="7"/>
      <c r="Y3" s="7"/>
      <c r="Z3" s="7"/>
      <c r="AA3" s="7"/>
      <c r="AB3" s="7"/>
      <c r="AC3" s="7"/>
    </row>
    <row r="4" spans="1:29" s="9" customFormat="1" ht="12.75">
      <c r="A4" s="10"/>
      <c r="B4" s="11" t="s">
        <v>37</v>
      </c>
      <c r="C4" s="11" t="s">
        <v>38</v>
      </c>
      <c r="D4" s="11" t="s">
        <v>39</v>
      </c>
      <c r="E4" s="44" t="str">
        <f>udags</f>
        <v>31.12.2005</v>
      </c>
      <c r="F4" s="44" t="s">
        <v>40</v>
      </c>
      <c r="G4" s="44" t="s">
        <v>41</v>
      </c>
      <c r="H4" s="44" t="s">
        <v>40</v>
      </c>
      <c r="I4" s="44" t="str">
        <f>ldags</f>
        <v>31.12.2006</v>
      </c>
      <c r="J4" s="44" t="s">
        <v>42</v>
      </c>
      <c r="K4" s="44" t="s">
        <v>43</v>
      </c>
      <c r="L4" s="44" t="s">
        <v>44</v>
      </c>
      <c r="M4" s="44" t="s">
        <v>45</v>
      </c>
      <c r="N4" s="7"/>
      <c r="O4" s="7"/>
      <c r="P4" s="44" t="s">
        <v>46</v>
      </c>
      <c r="Q4" s="51">
        <f>ar0+1</f>
        <v>2007</v>
      </c>
      <c r="R4" s="51">
        <f>Q4+1</f>
        <v>2008</v>
      </c>
      <c r="S4" s="51">
        <f>+R4+1</f>
        <v>2009</v>
      </c>
      <c r="T4" s="51">
        <f>+S4+1</f>
        <v>2010</v>
      </c>
      <c r="U4" s="51">
        <f>+T4+1</f>
        <v>2011</v>
      </c>
      <c r="V4" s="44" t="s">
        <v>47</v>
      </c>
      <c r="W4" s="44" t="s">
        <v>48</v>
      </c>
      <c r="X4" s="7"/>
      <c r="Y4" s="7"/>
      <c r="Z4" s="7"/>
      <c r="AA4" s="7"/>
      <c r="AB4" s="7"/>
      <c r="AC4" s="7"/>
    </row>
    <row r="5" spans="1:29" s="14" customFormat="1" ht="12.75">
      <c r="A5" s="12"/>
      <c r="B5" s="4"/>
      <c r="C5" s="4"/>
      <c r="D5" s="13"/>
      <c r="E5" s="42"/>
      <c r="F5" s="42"/>
      <c r="G5" s="42"/>
      <c r="H5" s="42"/>
      <c r="I5" s="42"/>
      <c r="J5" s="42"/>
      <c r="K5" s="42"/>
      <c r="L5" s="42"/>
      <c r="M5" s="42"/>
      <c r="N5" s="12"/>
      <c r="O5" s="12"/>
      <c r="P5" s="42"/>
      <c r="Q5" s="42"/>
      <c r="R5" s="42"/>
      <c r="S5" s="42"/>
      <c r="T5" s="42"/>
      <c r="U5" s="42"/>
      <c r="V5" s="42"/>
      <c r="W5" s="42"/>
      <c r="X5" s="12"/>
      <c r="Y5" s="12"/>
      <c r="Z5" s="12"/>
      <c r="AA5" s="12"/>
      <c r="AB5" s="12"/>
      <c r="AC5" s="12"/>
    </row>
    <row r="6" spans="1:29" s="14" customFormat="1" ht="13.5">
      <c r="A6" s="15" t="s">
        <v>100</v>
      </c>
      <c r="B6" s="4"/>
      <c r="C6" s="4"/>
      <c r="D6" s="4"/>
      <c r="E6" s="42"/>
      <c r="F6" s="42"/>
      <c r="G6" s="42"/>
      <c r="H6" s="42"/>
      <c r="I6" s="42"/>
      <c r="J6" s="42"/>
      <c r="K6" s="42"/>
      <c r="L6" s="42"/>
      <c r="M6" s="42"/>
      <c r="N6" s="12"/>
      <c r="O6" s="12"/>
      <c r="P6" s="42"/>
      <c r="Q6" s="42"/>
      <c r="R6" s="42"/>
      <c r="S6" s="42"/>
      <c r="T6" s="42"/>
      <c r="U6" s="42"/>
      <c r="V6" s="42"/>
      <c r="W6" s="42"/>
      <c r="X6" s="12"/>
      <c r="Y6" s="12"/>
      <c r="Z6" s="12"/>
      <c r="AA6" s="12"/>
      <c r="AB6" s="12"/>
      <c r="AC6" s="12"/>
    </row>
    <row r="7" spans="1:29" s="14" customFormat="1" ht="3" customHeight="1" hidden="1">
      <c r="A7" s="16" t="s">
        <v>99</v>
      </c>
      <c r="B7" s="32"/>
      <c r="C7" s="33"/>
      <c r="D7" s="32"/>
      <c r="E7" s="42">
        <v>0</v>
      </c>
      <c r="F7" s="42">
        <v>0</v>
      </c>
      <c r="G7" s="42">
        <v>0</v>
      </c>
      <c r="H7" s="42">
        <f>SUM(I7-E7-F7+G7)</f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12"/>
      <c r="O7" s="12"/>
      <c r="P7" s="42">
        <f>+K7</f>
        <v>0</v>
      </c>
      <c r="Q7" s="42">
        <f>+J7</f>
        <v>0</v>
      </c>
      <c r="R7" s="42">
        <v>0</v>
      </c>
      <c r="S7" s="42">
        <v>0</v>
      </c>
      <c r="T7" s="42">
        <v>0</v>
      </c>
      <c r="U7" s="42">
        <v>0</v>
      </c>
      <c r="V7" s="42">
        <f>+I7-SUM(P7:U7)</f>
        <v>0</v>
      </c>
      <c r="W7" s="42">
        <f>SUM(P7:V7)</f>
        <v>0</v>
      </c>
      <c r="X7" s="12" t="str">
        <f>+IF(W7=I7,"ok","ATH")</f>
        <v>ok</v>
      </c>
      <c r="Y7" s="12"/>
      <c r="Z7" s="12"/>
      <c r="AA7" s="12"/>
      <c r="AB7" s="12"/>
      <c r="AC7" s="12"/>
    </row>
    <row r="8" spans="1:29" s="14" customFormat="1" ht="12.75" hidden="1" outlineLevel="1">
      <c r="A8" s="16" t="s">
        <v>99</v>
      </c>
      <c r="B8" s="32"/>
      <c r="C8" s="34"/>
      <c r="D8" s="32"/>
      <c r="E8" s="42">
        <v>0</v>
      </c>
      <c r="F8" s="42">
        <v>0</v>
      </c>
      <c r="G8" s="42">
        <v>0</v>
      </c>
      <c r="H8" s="42">
        <f>SUM(I8-E8-F8+G8)</f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12"/>
      <c r="O8" s="12"/>
      <c r="P8" s="42">
        <f>+K8</f>
        <v>0</v>
      </c>
      <c r="Q8" s="42">
        <f>+J8</f>
        <v>0</v>
      </c>
      <c r="R8" s="42">
        <v>0</v>
      </c>
      <c r="S8" s="42">
        <v>0</v>
      </c>
      <c r="T8" s="42">
        <v>0</v>
      </c>
      <c r="U8" s="42">
        <v>0</v>
      </c>
      <c r="V8" s="42">
        <f>+I8-SUM(P8:U8)</f>
        <v>0</v>
      </c>
      <c r="W8" s="42">
        <f>SUM(P8:V8)</f>
        <v>0</v>
      </c>
      <c r="X8" s="12" t="str">
        <f>+IF(W8=I8,"ok","ATH")</f>
        <v>ok</v>
      </c>
      <c r="Y8" s="12"/>
      <c r="Z8" s="12"/>
      <c r="AA8" s="12"/>
      <c r="AB8" s="12"/>
      <c r="AC8" s="12"/>
    </row>
    <row r="9" spans="1:29" s="14" customFormat="1" ht="12.75" hidden="1" outlineLevel="1">
      <c r="A9" s="16" t="s">
        <v>99</v>
      </c>
      <c r="B9" s="32"/>
      <c r="C9" s="34"/>
      <c r="D9" s="32"/>
      <c r="E9" s="42">
        <v>0</v>
      </c>
      <c r="F9" s="42">
        <v>0</v>
      </c>
      <c r="G9" s="42">
        <v>0</v>
      </c>
      <c r="H9" s="42">
        <f>SUM(I9-E9-F9+G9)</f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12"/>
      <c r="O9" s="12"/>
      <c r="P9" s="42">
        <f>+K9</f>
        <v>0</v>
      </c>
      <c r="Q9" s="42">
        <f>+J9</f>
        <v>0</v>
      </c>
      <c r="R9" s="42">
        <v>0</v>
      </c>
      <c r="S9" s="42">
        <v>0</v>
      </c>
      <c r="T9" s="42">
        <v>0</v>
      </c>
      <c r="U9" s="42">
        <v>0</v>
      </c>
      <c r="V9" s="42">
        <f>+I9-SUM(P9:U9)</f>
        <v>0</v>
      </c>
      <c r="W9" s="42">
        <f>SUM(P9:V9)</f>
        <v>0</v>
      </c>
      <c r="X9" s="12" t="str">
        <f>+IF(W9=I9,"ok","ATH")</f>
        <v>ok</v>
      </c>
      <c r="Y9" s="12"/>
      <c r="Z9" s="12"/>
      <c r="AA9" s="12"/>
      <c r="AB9" s="12"/>
      <c r="AC9" s="12"/>
    </row>
    <row r="10" spans="1:29" s="14" customFormat="1" ht="10.5" customHeight="1" collapsed="1">
      <c r="A10" s="16" t="s">
        <v>113</v>
      </c>
      <c r="B10" s="32">
        <f>(480-11)/12</f>
        <v>39.083333333333336</v>
      </c>
      <c r="C10" s="34">
        <v>0.045</v>
      </c>
      <c r="D10" s="32" t="s">
        <v>98</v>
      </c>
      <c r="E10" s="42">
        <v>0</v>
      </c>
      <c r="F10" s="42">
        <v>20000000</v>
      </c>
      <c r="G10" s="42">
        <v>505482</v>
      </c>
      <c r="H10" s="42">
        <f>SUM(I10-E10-F10+G10)</f>
        <v>6218201.736842107</v>
      </c>
      <c r="I10" s="42">
        <f>(20000000-458333)*200/152</f>
        <v>25712719.736842107</v>
      </c>
      <c r="J10" s="42">
        <f>+I10/B10</f>
        <v>657894.7480641904</v>
      </c>
      <c r="K10" s="42">
        <v>0</v>
      </c>
      <c r="L10" s="42">
        <f>I10*C10*15/360</f>
        <v>48211.34950657895</v>
      </c>
      <c r="M10" s="42">
        <v>0</v>
      </c>
      <c r="N10" s="12"/>
      <c r="O10" s="12"/>
      <c r="P10" s="42">
        <f>+K10</f>
        <v>0</v>
      </c>
      <c r="Q10" s="42">
        <f>+J10</f>
        <v>657894.7480641904</v>
      </c>
      <c r="R10" s="42">
        <v>0</v>
      </c>
      <c r="S10" s="42">
        <v>0</v>
      </c>
      <c r="T10" s="42">
        <v>0</v>
      </c>
      <c r="U10" s="42">
        <v>0</v>
      </c>
      <c r="V10" s="42">
        <f>+I10-SUM(P10:U10)</f>
        <v>25054824.988777917</v>
      </c>
      <c r="W10" s="42">
        <f>SUM(P10:V10)</f>
        <v>25712719.736842107</v>
      </c>
      <c r="X10" s="12" t="str">
        <f>+IF(W10=I10,"ok","ATH")</f>
        <v>ok</v>
      </c>
      <c r="Y10" s="12"/>
      <c r="Z10" s="12"/>
      <c r="AA10" s="12"/>
      <c r="AB10" s="12"/>
      <c r="AC10" s="12"/>
    </row>
    <row r="11" spans="1:29" s="14" customFormat="1" ht="3" customHeight="1" hidden="1">
      <c r="A11" s="16" t="s">
        <v>99</v>
      </c>
      <c r="B11" s="32"/>
      <c r="C11" s="33"/>
      <c r="D11" s="32"/>
      <c r="E11" s="42">
        <v>0</v>
      </c>
      <c r="F11" s="42">
        <v>0</v>
      </c>
      <c r="G11" s="42">
        <v>0</v>
      </c>
      <c r="H11" s="42">
        <f>SUM(I11-E11-F11+G11)</f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12"/>
      <c r="O11" s="12"/>
      <c r="P11" s="42">
        <f>+K11</f>
        <v>0</v>
      </c>
      <c r="Q11" s="42">
        <f>+J11</f>
        <v>0</v>
      </c>
      <c r="R11" s="42">
        <v>0</v>
      </c>
      <c r="S11" s="42">
        <v>0</v>
      </c>
      <c r="T11" s="42">
        <v>0</v>
      </c>
      <c r="U11" s="42">
        <v>0</v>
      </c>
      <c r="V11" s="42">
        <f>+I11-SUM(P11:U11)</f>
        <v>0</v>
      </c>
      <c r="W11" s="42">
        <f>SUM(P11:V11)</f>
        <v>0</v>
      </c>
      <c r="X11" s="12" t="str">
        <f>+IF(W11=I11,"ok","ATH")</f>
        <v>ok</v>
      </c>
      <c r="Y11" s="12"/>
      <c r="Z11" s="12"/>
      <c r="AA11" s="12"/>
      <c r="AB11" s="12"/>
      <c r="AC11" s="12"/>
    </row>
    <row r="12" spans="1:29" s="14" customFormat="1" ht="14.25" customHeight="1">
      <c r="A12" s="12"/>
      <c r="B12" s="35"/>
      <c r="C12" s="35"/>
      <c r="D12" s="35"/>
      <c r="E12" s="45">
        <f aca="true" t="shared" si="0" ref="E12:M12">SUM(E7:E11)</f>
        <v>0</v>
      </c>
      <c r="F12" s="45">
        <f t="shared" si="0"/>
        <v>20000000</v>
      </c>
      <c r="G12" s="45">
        <f t="shared" si="0"/>
        <v>505482</v>
      </c>
      <c r="H12" s="45">
        <f t="shared" si="0"/>
        <v>6218201.736842107</v>
      </c>
      <c r="I12" s="45">
        <f t="shared" si="0"/>
        <v>25712719.736842107</v>
      </c>
      <c r="J12" s="45">
        <f t="shared" si="0"/>
        <v>657894.7480641904</v>
      </c>
      <c r="K12" s="45">
        <f t="shared" si="0"/>
        <v>0</v>
      </c>
      <c r="L12" s="45">
        <f t="shared" si="0"/>
        <v>48211.34950657895</v>
      </c>
      <c r="M12" s="45">
        <f t="shared" si="0"/>
        <v>0</v>
      </c>
      <c r="N12" s="12"/>
      <c r="O12" s="12"/>
      <c r="P12" s="42"/>
      <c r="Q12" s="42"/>
      <c r="R12" s="42"/>
      <c r="S12" s="42"/>
      <c r="T12" s="42"/>
      <c r="U12" s="42"/>
      <c r="V12" s="42"/>
      <c r="W12" s="42"/>
      <c r="X12" s="12"/>
      <c r="Y12" s="12"/>
      <c r="Z12" s="12"/>
      <c r="AA12" s="12"/>
      <c r="AB12" s="12"/>
      <c r="AC12" s="12"/>
    </row>
    <row r="13" spans="1:29" s="14" customFormat="1" ht="12.75">
      <c r="A13" s="12"/>
      <c r="B13" s="32"/>
      <c r="C13" s="32"/>
      <c r="D13" s="32"/>
      <c r="E13" s="42"/>
      <c r="F13" s="42"/>
      <c r="G13" s="42"/>
      <c r="H13" s="42"/>
      <c r="I13" s="42"/>
      <c r="J13" s="42"/>
      <c r="K13" s="42"/>
      <c r="L13" s="42"/>
      <c r="M13" s="42"/>
      <c r="N13" s="12"/>
      <c r="O13" s="12"/>
      <c r="P13" s="42"/>
      <c r="Q13" s="42"/>
      <c r="R13" s="42"/>
      <c r="S13" s="42"/>
      <c r="T13" s="42"/>
      <c r="U13" s="42"/>
      <c r="V13" s="42"/>
      <c r="W13" s="42"/>
      <c r="X13" s="12"/>
      <c r="Y13" s="12"/>
      <c r="Z13" s="12"/>
      <c r="AA13" s="12"/>
      <c r="AB13" s="12"/>
      <c r="AC13" s="12"/>
    </row>
    <row r="14" spans="1:29" s="14" customFormat="1" ht="13.5">
      <c r="A14" s="15" t="s">
        <v>101</v>
      </c>
      <c r="B14" s="32"/>
      <c r="C14" s="32"/>
      <c r="D14" s="32"/>
      <c r="E14" s="42"/>
      <c r="F14" s="42"/>
      <c r="G14" s="42"/>
      <c r="H14" s="42"/>
      <c r="I14" s="42"/>
      <c r="J14" s="42"/>
      <c r="K14" s="42"/>
      <c r="L14" s="42"/>
      <c r="M14" s="42"/>
      <c r="N14" s="12"/>
      <c r="O14" s="12"/>
      <c r="P14" s="42"/>
      <c r="Q14" s="42"/>
      <c r="R14" s="42"/>
      <c r="S14" s="42"/>
      <c r="T14" s="42"/>
      <c r="U14" s="42"/>
      <c r="V14" s="42"/>
      <c r="W14" s="42"/>
      <c r="X14" s="12"/>
      <c r="Y14" s="12"/>
      <c r="Z14" s="12"/>
      <c r="AA14" s="12"/>
      <c r="AB14" s="12"/>
      <c r="AC14" s="12"/>
    </row>
    <row r="15" spans="1:29" s="14" customFormat="1" ht="3" customHeight="1" hidden="1">
      <c r="A15" s="16" t="s">
        <v>99</v>
      </c>
      <c r="B15" s="32"/>
      <c r="C15" s="33"/>
      <c r="D15" s="32"/>
      <c r="E15" s="42">
        <v>0</v>
      </c>
      <c r="F15" s="42">
        <v>0</v>
      </c>
      <c r="G15" s="42">
        <v>0</v>
      </c>
      <c r="H15" s="42">
        <f>SUM(I15-E15-F15+G15)</f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12"/>
      <c r="O15" s="12"/>
      <c r="P15" s="42">
        <f>+K15</f>
        <v>0</v>
      </c>
      <c r="Q15" s="42">
        <f>+J15</f>
        <v>0</v>
      </c>
      <c r="R15" s="42">
        <v>0</v>
      </c>
      <c r="S15" s="42">
        <v>0</v>
      </c>
      <c r="T15" s="42">
        <v>0</v>
      </c>
      <c r="U15" s="42">
        <v>0</v>
      </c>
      <c r="V15" s="42">
        <f>+I15-SUM(P15:U15)</f>
        <v>0</v>
      </c>
      <c r="W15" s="42">
        <f>SUM(P15:V15)</f>
        <v>0</v>
      </c>
      <c r="X15" s="12" t="str">
        <f>+IF(W15=I15,"ok","ATH")</f>
        <v>ok</v>
      </c>
      <c r="Y15" s="12"/>
      <c r="Z15" s="12"/>
      <c r="AA15" s="12"/>
      <c r="AB15" s="12"/>
      <c r="AC15" s="12"/>
    </row>
    <row r="16" spans="1:29" s="14" customFormat="1" ht="12.75">
      <c r="A16" s="16" t="s">
        <v>114</v>
      </c>
      <c r="B16" s="32">
        <v>10</v>
      </c>
      <c r="C16" s="34">
        <v>0.0275</v>
      </c>
      <c r="D16" s="32" t="s">
        <v>49</v>
      </c>
      <c r="E16" s="46">
        <v>15000000</v>
      </c>
      <c r="F16" s="46">
        <v>0</v>
      </c>
      <c r="G16" s="46">
        <v>1680000</v>
      </c>
      <c r="H16" s="46">
        <f>SUM(I16-E16-F16+G16)</f>
        <v>2880000</v>
      </c>
      <c r="I16" s="46">
        <f>225000*72</f>
        <v>16200000</v>
      </c>
      <c r="J16" s="46">
        <f>+I16/B16</f>
        <v>1620000</v>
      </c>
      <c r="K16" s="46">
        <v>0</v>
      </c>
      <c r="L16" s="46">
        <f>+I16*C16*0.222222222222222</f>
        <v>99000</v>
      </c>
      <c r="M16" s="46">
        <v>0</v>
      </c>
      <c r="N16" s="12"/>
      <c r="O16" s="12"/>
      <c r="P16" s="42">
        <f>+K16</f>
        <v>0</v>
      </c>
      <c r="Q16" s="42">
        <f>+J16</f>
        <v>1620000</v>
      </c>
      <c r="R16" s="42">
        <v>0</v>
      </c>
      <c r="S16" s="42">
        <v>0</v>
      </c>
      <c r="T16" s="42">
        <v>0</v>
      </c>
      <c r="U16" s="42">
        <v>0</v>
      </c>
      <c r="V16" s="42">
        <f>+I16-SUM(P16:U16)</f>
        <v>14580000</v>
      </c>
      <c r="W16" s="42">
        <f>SUM(P16:V16)</f>
        <v>16200000</v>
      </c>
      <c r="X16" s="12" t="str">
        <f>+IF(W16=I16,"ok","ATH")</f>
        <v>ok</v>
      </c>
      <c r="Y16" s="12"/>
      <c r="Z16" s="12"/>
      <c r="AA16" s="12"/>
      <c r="AB16" s="12"/>
      <c r="AC16" s="12"/>
    </row>
    <row r="17" spans="1:29" s="14" customFormat="1" ht="12.75">
      <c r="A17" s="16" t="s">
        <v>99</v>
      </c>
      <c r="B17" s="32"/>
      <c r="C17" s="34"/>
      <c r="D17" s="32"/>
      <c r="E17" s="42">
        <v>0</v>
      </c>
      <c r="F17" s="42">
        <v>0</v>
      </c>
      <c r="G17" s="42">
        <v>0</v>
      </c>
      <c r="H17" s="42">
        <f>SUM(I17-E17-F17+G17)</f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12"/>
      <c r="O17" s="12"/>
      <c r="P17" s="42">
        <f>+K17</f>
        <v>0</v>
      </c>
      <c r="Q17" s="42">
        <f>+J17</f>
        <v>0</v>
      </c>
      <c r="R17" s="42">
        <v>0</v>
      </c>
      <c r="S17" s="42">
        <v>0</v>
      </c>
      <c r="T17" s="42">
        <v>0</v>
      </c>
      <c r="U17" s="42">
        <v>0</v>
      </c>
      <c r="V17" s="42">
        <f>+I17-SUM(P17:U17)</f>
        <v>0</v>
      </c>
      <c r="W17" s="42">
        <f>SUM(P17:V17)</f>
        <v>0</v>
      </c>
      <c r="X17" s="12" t="str">
        <f>+IF(W17=I17,"ok","ATH")</f>
        <v>ok</v>
      </c>
      <c r="Y17" s="12"/>
      <c r="Z17" s="12"/>
      <c r="AA17" s="12"/>
      <c r="AB17" s="12"/>
      <c r="AC17" s="12"/>
    </row>
    <row r="18" spans="1:29" s="14" customFormat="1" ht="12.75">
      <c r="A18" s="16" t="s">
        <v>99</v>
      </c>
      <c r="B18" s="32"/>
      <c r="C18" s="34"/>
      <c r="D18" s="32"/>
      <c r="E18" s="46">
        <v>0</v>
      </c>
      <c r="F18" s="46">
        <v>0</v>
      </c>
      <c r="G18" s="46">
        <v>0</v>
      </c>
      <c r="H18" s="46">
        <f>SUM(I18-E18-F18+G18)</f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12"/>
      <c r="O18" s="12"/>
      <c r="P18" s="42">
        <f>+K18</f>
        <v>0</v>
      </c>
      <c r="Q18" s="42">
        <f>+J18</f>
        <v>0</v>
      </c>
      <c r="R18" s="42">
        <v>0</v>
      </c>
      <c r="S18" s="42">
        <v>0</v>
      </c>
      <c r="T18" s="42">
        <v>0</v>
      </c>
      <c r="U18" s="42">
        <v>0</v>
      </c>
      <c r="V18" s="42">
        <f>+I18-SUM(P18:U18)</f>
        <v>0</v>
      </c>
      <c r="W18" s="42">
        <f>SUM(P18:V18)</f>
        <v>0</v>
      </c>
      <c r="X18" s="12" t="str">
        <f>+IF(W18=I18,"ok","ATH")</f>
        <v>ok</v>
      </c>
      <c r="Y18" s="12"/>
      <c r="Z18" s="12"/>
      <c r="AA18" s="12"/>
      <c r="AB18" s="12"/>
      <c r="AC18" s="12"/>
    </row>
    <row r="19" spans="1:29" s="14" customFormat="1" ht="3" customHeight="1" hidden="1">
      <c r="A19" s="16" t="s">
        <v>99</v>
      </c>
      <c r="B19" s="32"/>
      <c r="C19" s="33"/>
      <c r="D19" s="32"/>
      <c r="E19" s="42">
        <v>0</v>
      </c>
      <c r="F19" s="42">
        <v>0</v>
      </c>
      <c r="G19" s="42">
        <v>0</v>
      </c>
      <c r="H19" s="42">
        <f>SUM(I19-E19-F19+G19)</f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12"/>
      <c r="O19" s="12"/>
      <c r="P19" s="42">
        <f>+K19</f>
        <v>0</v>
      </c>
      <c r="Q19" s="42">
        <f>+J19</f>
        <v>0</v>
      </c>
      <c r="R19" s="42">
        <v>0</v>
      </c>
      <c r="S19" s="42">
        <v>0</v>
      </c>
      <c r="T19" s="42">
        <v>0</v>
      </c>
      <c r="U19" s="42">
        <v>0</v>
      </c>
      <c r="V19" s="42">
        <f>+I19-SUM(P19:U19)</f>
        <v>0</v>
      </c>
      <c r="W19" s="42">
        <f>SUM(P19:V19)</f>
        <v>0</v>
      </c>
      <c r="X19" s="12" t="str">
        <f>+IF(W19=I19,"ok","ATH")</f>
        <v>ok</v>
      </c>
      <c r="Y19" s="12"/>
      <c r="Z19" s="12"/>
      <c r="AA19" s="12"/>
      <c r="AB19" s="12"/>
      <c r="AC19" s="12"/>
    </row>
    <row r="20" spans="1:29" s="14" customFormat="1" ht="14.25" customHeight="1">
      <c r="A20" s="12"/>
      <c r="B20" s="35"/>
      <c r="C20" s="35"/>
      <c r="D20" s="35"/>
      <c r="E20" s="45">
        <f aca="true" t="shared" si="1" ref="E20:M20">SUM(E15:E19)</f>
        <v>15000000</v>
      </c>
      <c r="F20" s="45">
        <f t="shared" si="1"/>
        <v>0</v>
      </c>
      <c r="G20" s="45">
        <f t="shared" si="1"/>
        <v>1680000</v>
      </c>
      <c r="H20" s="45">
        <f t="shared" si="1"/>
        <v>2880000</v>
      </c>
      <c r="I20" s="45">
        <f t="shared" si="1"/>
        <v>16200000</v>
      </c>
      <c r="J20" s="45">
        <f t="shared" si="1"/>
        <v>1620000</v>
      </c>
      <c r="K20" s="45">
        <f t="shared" si="1"/>
        <v>0</v>
      </c>
      <c r="L20" s="45">
        <f t="shared" si="1"/>
        <v>99000</v>
      </c>
      <c r="M20" s="45">
        <f t="shared" si="1"/>
        <v>0</v>
      </c>
      <c r="N20" s="12"/>
      <c r="O20" s="12"/>
      <c r="P20" s="42"/>
      <c r="Q20" s="42"/>
      <c r="R20" s="42"/>
      <c r="S20" s="42"/>
      <c r="T20" s="42"/>
      <c r="U20" s="42"/>
      <c r="V20" s="42"/>
      <c r="W20" s="42"/>
      <c r="X20" s="12"/>
      <c r="Y20" s="12"/>
      <c r="Z20" s="12"/>
      <c r="AA20" s="12"/>
      <c r="AB20" s="12"/>
      <c r="AC20" s="12"/>
    </row>
    <row r="21" spans="1:29" s="14" customFormat="1" ht="12.75">
      <c r="A21" s="12"/>
      <c r="B21" s="32"/>
      <c r="C21" s="32"/>
      <c r="D21" s="32"/>
      <c r="E21" s="42"/>
      <c r="F21" s="42"/>
      <c r="G21" s="42"/>
      <c r="H21" s="42"/>
      <c r="I21" s="42"/>
      <c r="J21" s="42"/>
      <c r="K21" s="42"/>
      <c r="L21" s="42"/>
      <c r="M21" s="42"/>
      <c r="N21" s="12"/>
      <c r="O21" s="12"/>
      <c r="P21" s="42"/>
      <c r="Q21" s="42"/>
      <c r="R21" s="42"/>
      <c r="S21" s="42"/>
      <c r="T21" s="42"/>
      <c r="U21" s="42"/>
      <c r="V21" s="42"/>
      <c r="W21" s="42"/>
      <c r="X21" s="12"/>
      <c r="Y21" s="12"/>
      <c r="Z21" s="12"/>
      <c r="AA21" s="12"/>
      <c r="AB21" s="12"/>
      <c r="AC21" s="12"/>
    </row>
    <row r="22" spans="1:29" s="14" customFormat="1" ht="13.5">
      <c r="A22" s="18" t="s">
        <v>102</v>
      </c>
      <c r="B22" s="32"/>
      <c r="C22" s="32"/>
      <c r="D22" s="32"/>
      <c r="E22" s="42"/>
      <c r="F22" s="42"/>
      <c r="G22" s="42"/>
      <c r="H22" s="42"/>
      <c r="I22" s="42"/>
      <c r="J22" s="42"/>
      <c r="K22" s="42"/>
      <c r="L22" s="42"/>
      <c r="M22" s="42"/>
      <c r="N22" s="12"/>
      <c r="O22" s="12"/>
      <c r="P22" s="42"/>
      <c r="Q22" s="42"/>
      <c r="R22" s="42"/>
      <c r="S22" s="42"/>
      <c r="T22" s="42"/>
      <c r="U22" s="42"/>
      <c r="V22" s="42"/>
      <c r="W22" s="42"/>
      <c r="X22" s="12"/>
      <c r="Y22" s="12"/>
      <c r="Z22" s="12"/>
      <c r="AA22" s="12"/>
      <c r="AB22" s="12"/>
      <c r="AC22" s="12"/>
    </row>
    <row r="23" spans="1:29" s="14" customFormat="1" ht="3" customHeight="1" hidden="1">
      <c r="A23" s="16" t="s">
        <v>99</v>
      </c>
      <c r="B23" s="32"/>
      <c r="C23" s="33"/>
      <c r="D23" s="32"/>
      <c r="E23" s="42">
        <v>0</v>
      </c>
      <c r="F23" s="42">
        <v>0</v>
      </c>
      <c r="G23" s="42">
        <v>0</v>
      </c>
      <c r="H23" s="42">
        <f>SUM(I23-E23-F23+G23)</f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12"/>
      <c r="O23" s="12"/>
      <c r="P23" s="42">
        <f>+K23</f>
        <v>0</v>
      </c>
      <c r="Q23" s="42">
        <f>+J23</f>
        <v>0</v>
      </c>
      <c r="R23" s="42">
        <v>0</v>
      </c>
      <c r="S23" s="42">
        <v>0</v>
      </c>
      <c r="T23" s="42">
        <v>0</v>
      </c>
      <c r="U23" s="42">
        <v>0</v>
      </c>
      <c r="V23" s="42">
        <f>+I23-SUM(P23:U23)</f>
        <v>0</v>
      </c>
      <c r="W23" s="42">
        <f>SUM(P23:V23)</f>
        <v>0</v>
      </c>
      <c r="X23" s="12" t="str">
        <f>+IF(W23=I23,"ok","ATH")</f>
        <v>ok</v>
      </c>
      <c r="Y23" s="12"/>
      <c r="Z23" s="12"/>
      <c r="AA23" s="12"/>
      <c r="AB23" s="12"/>
      <c r="AC23" s="12"/>
    </row>
    <row r="24" spans="1:29" s="14" customFormat="1" ht="12.75">
      <c r="A24" s="16" t="s">
        <v>99</v>
      </c>
      <c r="B24" s="32"/>
      <c r="C24" s="34"/>
      <c r="D24" s="32"/>
      <c r="E24" s="42">
        <v>0</v>
      </c>
      <c r="F24" s="42">
        <v>0</v>
      </c>
      <c r="G24" s="42">
        <v>0</v>
      </c>
      <c r="H24" s="42">
        <f>SUM(I24-E24-F24+G24)</f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12"/>
      <c r="O24" s="12"/>
      <c r="P24" s="42">
        <f>+K24</f>
        <v>0</v>
      </c>
      <c r="Q24" s="42">
        <f>+J24</f>
        <v>0</v>
      </c>
      <c r="R24" s="42">
        <v>0</v>
      </c>
      <c r="S24" s="42">
        <v>0</v>
      </c>
      <c r="T24" s="42">
        <v>0</v>
      </c>
      <c r="U24" s="42">
        <v>0</v>
      </c>
      <c r="V24" s="42">
        <f>+I24-SUM(P24:U24)</f>
        <v>0</v>
      </c>
      <c r="W24" s="42">
        <f>SUM(P24:V24)</f>
        <v>0</v>
      </c>
      <c r="X24" s="12" t="str">
        <f>+IF(W24=I24,"ok","ATH")</f>
        <v>ok</v>
      </c>
      <c r="Y24" s="12"/>
      <c r="Z24" s="12"/>
      <c r="AA24" s="12"/>
      <c r="AB24" s="12"/>
      <c r="AC24" s="12"/>
    </row>
    <row r="25" spans="1:29" s="14" customFormat="1" ht="12.75">
      <c r="A25" s="16" t="s">
        <v>99</v>
      </c>
      <c r="B25" s="32"/>
      <c r="C25" s="34"/>
      <c r="D25" s="32"/>
      <c r="E25" s="42">
        <v>0</v>
      </c>
      <c r="F25" s="42">
        <v>0</v>
      </c>
      <c r="G25" s="42">
        <v>0</v>
      </c>
      <c r="H25" s="42">
        <f>SUM(I25-E25-F25+G25)</f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12"/>
      <c r="O25" s="12"/>
      <c r="P25" s="42">
        <f>+K25</f>
        <v>0</v>
      </c>
      <c r="Q25" s="42">
        <f>+J25</f>
        <v>0</v>
      </c>
      <c r="R25" s="42">
        <v>0</v>
      </c>
      <c r="S25" s="42">
        <v>0</v>
      </c>
      <c r="T25" s="42">
        <v>0</v>
      </c>
      <c r="U25" s="42">
        <v>0</v>
      </c>
      <c r="V25" s="42">
        <f>+I25-SUM(P25:U25)</f>
        <v>0</v>
      </c>
      <c r="W25" s="42">
        <f>SUM(P25:V25)</f>
        <v>0</v>
      </c>
      <c r="X25" s="12" t="str">
        <f>+IF(W25=I25,"ok","ATH")</f>
        <v>ok</v>
      </c>
      <c r="Y25" s="12"/>
      <c r="Z25" s="12"/>
      <c r="AA25" s="12"/>
      <c r="AB25" s="12"/>
      <c r="AC25" s="12"/>
    </row>
    <row r="26" spans="1:29" s="14" customFormat="1" ht="12.75">
      <c r="A26" s="16" t="s">
        <v>99</v>
      </c>
      <c r="B26" s="32"/>
      <c r="C26" s="34"/>
      <c r="D26" s="32"/>
      <c r="E26" s="42">
        <v>0</v>
      </c>
      <c r="F26" s="42">
        <v>0</v>
      </c>
      <c r="G26" s="42">
        <v>0</v>
      </c>
      <c r="H26" s="42">
        <f>SUM(I26-E26-F26+G26)</f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12"/>
      <c r="O26" s="12"/>
      <c r="P26" s="42">
        <f>+K26</f>
        <v>0</v>
      </c>
      <c r="Q26" s="42">
        <f>+J26</f>
        <v>0</v>
      </c>
      <c r="R26" s="42">
        <v>0</v>
      </c>
      <c r="S26" s="42">
        <v>0</v>
      </c>
      <c r="T26" s="42">
        <v>0</v>
      </c>
      <c r="U26" s="42">
        <v>0</v>
      </c>
      <c r="V26" s="42">
        <f>+I26-SUM(P26:U26)</f>
        <v>0</v>
      </c>
      <c r="W26" s="42">
        <f>SUM(P26:V26)</f>
        <v>0</v>
      </c>
      <c r="X26" s="12" t="str">
        <f>+IF(W26=I26,"ok","ATH")</f>
        <v>ok</v>
      </c>
      <c r="Y26" s="12"/>
      <c r="Z26" s="12"/>
      <c r="AA26" s="12"/>
      <c r="AB26" s="12"/>
      <c r="AC26" s="12"/>
    </row>
    <row r="27" spans="1:29" s="14" customFormat="1" ht="3" customHeight="1" hidden="1">
      <c r="A27" s="16" t="s">
        <v>99</v>
      </c>
      <c r="B27" s="32"/>
      <c r="C27" s="33"/>
      <c r="D27" s="32"/>
      <c r="E27" s="42">
        <v>0</v>
      </c>
      <c r="F27" s="42">
        <v>0</v>
      </c>
      <c r="G27" s="42">
        <v>0</v>
      </c>
      <c r="H27" s="42">
        <f>SUM(I27-E27-F27+G27)</f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12"/>
      <c r="O27" s="12"/>
      <c r="P27" s="42">
        <f>+K27</f>
        <v>0</v>
      </c>
      <c r="Q27" s="42">
        <f>+J27</f>
        <v>0</v>
      </c>
      <c r="R27" s="42">
        <v>0</v>
      </c>
      <c r="S27" s="42">
        <v>0</v>
      </c>
      <c r="T27" s="42">
        <v>0</v>
      </c>
      <c r="U27" s="42">
        <v>0</v>
      </c>
      <c r="V27" s="42">
        <f>+I27-SUM(P27:U27)</f>
        <v>0</v>
      </c>
      <c r="W27" s="42">
        <f>SUM(P27:V27)</f>
        <v>0</v>
      </c>
      <c r="X27" s="12" t="str">
        <f>+IF(W27=I27,"ok","ATH")</f>
        <v>ok</v>
      </c>
      <c r="Y27" s="12"/>
      <c r="Z27" s="12"/>
      <c r="AA27" s="12"/>
      <c r="AB27" s="12"/>
      <c r="AC27" s="12"/>
    </row>
    <row r="28" spans="1:29" s="14" customFormat="1" ht="14.25" customHeight="1">
      <c r="A28" s="12"/>
      <c r="B28" s="35"/>
      <c r="C28" s="35"/>
      <c r="D28" s="35"/>
      <c r="E28" s="45">
        <f aca="true" t="shared" si="2" ref="E28:M28">SUM(E23:E27)</f>
        <v>0</v>
      </c>
      <c r="F28" s="45">
        <f t="shared" si="2"/>
        <v>0</v>
      </c>
      <c r="G28" s="45">
        <f t="shared" si="2"/>
        <v>0</v>
      </c>
      <c r="H28" s="45">
        <f t="shared" si="2"/>
        <v>0</v>
      </c>
      <c r="I28" s="45">
        <f t="shared" si="2"/>
        <v>0</v>
      </c>
      <c r="J28" s="45">
        <f t="shared" si="2"/>
        <v>0</v>
      </c>
      <c r="K28" s="45">
        <f t="shared" si="2"/>
        <v>0</v>
      </c>
      <c r="L28" s="45">
        <f t="shared" si="2"/>
        <v>0</v>
      </c>
      <c r="M28" s="45">
        <f t="shared" si="2"/>
        <v>0</v>
      </c>
      <c r="N28" s="12"/>
      <c r="O28" s="12"/>
      <c r="P28" s="42"/>
      <c r="Q28" s="42"/>
      <c r="R28" s="42"/>
      <c r="S28" s="42"/>
      <c r="T28" s="42"/>
      <c r="U28" s="42"/>
      <c r="V28" s="42"/>
      <c r="W28" s="42"/>
      <c r="X28" s="12"/>
      <c r="Y28" s="12"/>
      <c r="Z28" s="12"/>
      <c r="AA28" s="12"/>
      <c r="AB28" s="12"/>
      <c r="AC28" s="12"/>
    </row>
    <row r="29" spans="1:29" s="14" customFormat="1" ht="12.75">
      <c r="A29" s="12"/>
      <c r="B29" s="32"/>
      <c r="C29" s="32"/>
      <c r="D29" s="32"/>
      <c r="E29" s="42"/>
      <c r="F29" s="42"/>
      <c r="G29" s="42"/>
      <c r="H29" s="42"/>
      <c r="I29" s="42"/>
      <c r="J29" s="42"/>
      <c r="K29" s="42"/>
      <c r="L29" s="42"/>
      <c r="M29" s="42"/>
      <c r="N29" s="12"/>
      <c r="O29" s="12"/>
      <c r="P29" s="42"/>
      <c r="Q29" s="42"/>
      <c r="R29" s="42"/>
      <c r="S29" s="42"/>
      <c r="T29" s="42"/>
      <c r="U29" s="42"/>
      <c r="V29" s="42"/>
      <c r="W29" s="42"/>
      <c r="X29" s="12"/>
      <c r="Y29" s="12"/>
      <c r="Z29" s="12"/>
      <c r="AA29" s="12"/>
      <c r="AB29" s="12"/>
      <c r="AC29" s="12"/>
    </row>
    <row r="30" spans="1:29" s="14" customFormat="1" ht="13.5">
      <c r="A30" s="18" t="s">
        <v>103</v>
      </c>
      <c r="B30" s="32"/>
      <c r="C30" s="32"/>
      <c r="D30" s="32"/>
      <c r="E30" s="42"/>
      <c r="F30" s="42"/>
      <c r="G30" s="42"/>
      <c r="H30" s="42"/>
      <c r="I30" s="42"/>
      <c r="J30" s="42"/>
      <c r="K30" s="42"/>
      <c r="L30" s="42"/>
      <c r="M30" s="42"/>
      <c r="N30" s="12"/>
      <c r="O30" s="12"/>
      <c r="P30" s="42"/>
      <c r="Q30" s="42"/>
      <c r="R30" s="42"/>
      <c r="S30" s="42"/>
      <c r="T30" s="42"/>
      <c r="U30" s="42"/>
      <c r="V30" s="42"/>
      <c r="W30" s="42"/>
      <c r="X30" s="12"/>
      <c r="Y30" s="12"/>
      <c r="Z30" s="12"/>
      <c r="AA30" s="12"/>
      <c r="AB30" s="12"/>
      <c r="AC30" s="12"/>
    </row>
    <row r="31" spans="1:29" s="14" customFormat="1" ht="3" customHeight="1" hidden="1">
      <c r="A31" s="16" t="s">
        <v>99</v>
      </c>
      <c r="B31" s="32"/>
      <c r="C31" s="33"/>
      <c r="D31" s="32"/>
      <c r="E31" s="42">
        <v>0</v>
      </c>
      <c r="F31" s="42">
        <v>0</v>
      </c>
      <c r="G31" s="42">
        <v>0</v>
      </c>
      <c r="H31" s="42">
        <f aca="true" t="shared" si="3" ref="H31:H37">SUM(I31-E31-F31+G31)</f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12"/>
      <c r="O31" s="12"/>
      <c r="P31" s="42">
        <f aca="true" t="shared" si="4" ref="P31:P37">+K31</f>
        <v>0</v>
      </c>
      <c r="Q31" s="42">
        <f aca="true" t="shared" si="5" ref="Q31:Q37">+J31</f>
        <v>0</v>
      </c>
      <c r="R31" s="42">
        <v>0</v>
      </c>
      <c r="S31" s="42">
        <v>0</v>
      </c>
      <c r="T31" s="42">
        <v>0</v>
      </c>
      <c r="U31" s="42">
        <v>0</v>
      </c>
      <c r="V31" s="42">
        <f aca="true" t="shared" si="6" ref="V31:V37">+I31-SUM(P31:U31)</f>
        <v>0</v>
      </c>
      <c r="W31" s="42">
        <f aca="true" t="shared" si="7" ref="W31:W37">SUM(P31:V31)</f>
        <v>0</v>
      </c>
      <c r="X31" s="12" t="str">
        <f aca="true" t="shared" si="8" ref="X31:X37">+IF(W31=I31,"ok","ATH")</f>
        <v>ok</v>
      </c>
      <c r="Y31" s="12"/>
      <c r="Z31" s="12"/>
      <c r="AA31" s="12"/>
      <c r="AB31" s="12"/>
      <c r="AC31" s="12"/>
    </row>
    <row r="32" spans="1:29" s="14" customFormat="1" ht="12.75">
      <c r="A32" s="16" t="s">
        <v>99</v>
      </c>
      <c r="B32" s="32"/>
      <c r="C32" s="34"/>
      <c r="D32" s="32"/>
      <c r="E32" s="42">
        <v>0</v>
      </c>
      <c r="F32" s="42">
        <v>0</v>
      </c>
      <c r="G32" s="42">
        <v>0</v>
      </c>
      <c r="H32" s="42">
        <f t="shared" si="3"/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12"/>
      <c r="O32" s="12"/>
      <c r="P32" s="42">
        <f t="shared" si="4"/>
        <v>0</v>
      </c>
      <c r="Q32" s="42">
        <f t="shared" si="5"/>
        <v>0</v>
      </c>
      <c r="R32" s="42">
        <v>0</v>
      </c>
      <c r="S32" s="42">
        <v>0</v>
      </c>
      <c r="T32" s="42">
        <v>0</v>
      </c>
      <c r="U32" s="42">
        <v>0</v>
      </c>
      <c r="V32" s="42">
        <f t="shared" si="6"/>
        <v>0</v>
      </c>
      <c r="W32" s="42">
        <f t="shared" si="7"/>
        <v>0</v>
      </c>
      <c r="X32" s="12" t="str">
        <f t="shared" si="8"/>
        <v>ok</v>
      </c>
      <c r="Y32" s="12"/>
      <c r="Z32" s="12"/>
      <c r="AA32" s="12"/>
      <c r="AB32" s="12"/>
      <c r="AC32" s="12"/>
    </row>
    <row r="33" spans="1:29" s="14" customFormat="1" ht="12.75">
      <c r="A33" s="16" t="s">
        <v>99</v>
      </c>
      <c r="B33" s="32"/>
      <c r="C33" s="34"/>
      <c r="D33" s="32"/>
      <c r="E33" s="42">
        <v>0</v>
      </c>
      <c r="F33" s="42">
        <v>0</v>
      </c>
      <c r="G33" s="42">
        <v>0</v>
      </c>
      <c r="H33" s="42">
        <f t="shared" si="3"/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12"/>
      <c r="O33" s="12"/>
      <c r="P33" s="42">
        <f t="shared" si="4"/>
        <v>0</v>
      </c>
      <c r="Q33" s="42">
        <f t="shared" si="5"/>
        <v>0</v>
      </c>
      <c r="R33" s="42">
        <v>0</v>
      </c>
      <c r="S33" s="42">
        <v>0</v>
      </c>
      <c r="T33" s="42">
        <v>0</v>
      </c>
      <c r="U33" s="42">
        <v>0</v>
      </c>
      <c r="V33" s="42">
        <f t="shared" si="6"/>
        <v>0</v>
      </c>
      <c r="W33" s="42">
        <f t="shared" si="7"/>
        <v>0</v>
      </c>
      <c r="X33" s="12" t="str">
        <f t="shared" si="8"/>
        <v>ok</v>
      </c>
      <c r="Y33" s="12"/>
      <c r="Z33" s="12"/>
      <c r="AA33" s="12"/>
      <c r="AB33" s="12"/>
      <c r="AC33" s="12"/>
    </row>
    <row r="34" spans="1:29" s="14" customFormat="1" ht="12.75">
      <c r="A34" s="16" t="s">
        <v>99</v>
      </c>
      <c r="B34" s="32"/>
      <c r="C34" s="34"/>
      <c r="D34" s="32"/>
      <c r="E34" s="42">
        <v>0</v>
      </c>
      <c r="F34" s="42">
        <v>0</v>
      </c>
      <c r="G34" s="42">
        <v>0</v>
      </c>
      <c r="H34" s="42">
        <f t="shared" si="3"/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12"/>
      <c r="O34" s="12"/>
      <c r="P34" s="42">
        <f t="shared" si="4"/>
        <v>0</v>
      </c>
      <c r="Q34" s="42">
        <f t="shared" si="5"/>
        <v>0</v>
      </c>
      <c r="R34" s="42">
        <v>0</v>
      </c>
      <c r="S34" s="42">
        <v>0</v>
      </c>
      <c r="T34" s="42">
        <v>0</v>
      </c>
      <c r="U34" s="42">
        <v>0</v>
      </c>
      <c r="V34" s="42">
        <f t="shared" si="6"/>
        <v>0</v>
      </c>
      <c r="W34" s="42">
        <f t="shared" si="7"/>
        <v>0</v>
      </c>
      <c r="X34" s="12" t="str">
        <f t="shared" si="8"/>
        <v>ok</v>
      </c>
      <c r="Y34" s="12"/>
      <c r="Z34" s="12"/>
      <c r="AA34" s="12"/>
      <c r="AB34" s="12"/>
      <c r="AC34" s="12"/>
    </row>
    <row r="35" spans="1:29" s="14" customFormat="1" ht="12.75">
      <c r="A35" s="16" t="s">
        <v>99</v>
      </c>
      <c r="B35" s="32"/>
      <c r="C35" s="34"/>
      <c r="D35" s="32"/>
      <c r="E35" s="42">
        <v>0</v>
      </c>
      <c r="F35" s="42">
        <v>0</v>
      </c>
      <c r="G35" s="42">
        <v>0</v>
      </c>
      <c r="H35" s="42">
        <f t="shared" si="3"/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12"/>
      <c r="O35" s="12"/>
      <c r="P35" s="42">
        <f t="shared" si="4"/>
        <v>0</v>
      </c>
      <c r="Q35" s="42">
        <f t="shared" si="5"/>
        <v>0</v>
      </c>
      <c r="R35" s="42">
        <v>0</v>
      </c>
      <c r="S35" s="42">
        <v>0</v>
      </c>
      <c r="T35" s="42">
        <v>0</v>
      </c>
      <c r="U35" s="42">
        <v>0</v>
      </c>
      <c r="V35" s="42">
        <f t="shared" si="6"/>
        <v>0</v>
      </c>
      <c r="W35" s="42">
        <f t="shared" si="7"/>
        <v>0</v>
      </c>
      <c r="X35" s="12" t="str">
        <f t="shared" si="8"/>
        <v>ok</v>
      </c>
      <c r="Y35" s="12"/>
      <c r="Z35" s="12"/>
      <c r="AA35" s="12"/>
      <c r="AB35" s="12"/>
      <c r="AC35" s="12"/>
    </row>
    <row r="36" spans="1:29" s="14" customFormat="1" ht="12.75">
      <c r="A36" s="16" t="s">
        <v>99</v>
      </c>
      <c r="B36" s="32"/>
      <c r="C36" s="34"/>
      <c r="D36" s="32"/>
      <c r="E36" s="42">
        <v>0</v>
      </c>
      <c r="F36" s="42">
        <v>0</v>
      </c>
      <c r="G36" s="42">
        <v>0</v>
      </c>
      <c r="H36" s="42">
        <f t="shared" si="3"/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12"/>
      <c r="O36" s="12"/>
      <c r="P36" s="42">
        <f t="shared" si="4"/>
        <v>0</v>
      </c>
      <c r="Q36" s="42">
        <f t="shared" si="5"/>
        <v>0</v>
      </c>
      <c r="R36" s="42">
        <v>0</v>
      </c>
      <c r="S36" s="42">
        <v>0</v>
      </c>
      <c r="T36" s="42">
        <v>0</v>
      </c>
      <c r="U36" s="42">
        <v>0</v>
      </c>
      <c r="V36" s="42">
        <f t="shared" si="6"/>
        <v>0</v>
      </c>
      <c r="W36" s="42">
        <f t="shared" si="7"/>
        <v>0</v>
      </c>
      <c r="X36" s="12" t="str">
        <f t="shared" si="8"/>
        <v>ok</v>
      </c>
      <c r="Y36" s="12"/>
      <c r="Z36" s="12"/>
      <c r="AA36" s="12"/>
      <c r="AB36" s="12"/>
      <c r="AC36" s="12"/>
    </row>
    <row r="37" spans="1:29" s="14" customFormat="1" ht="3" customHeight="1" hidden="1">
      <c r="A37" s="16" t="s">
        <v>99</v>
      </c>
      <c r="B37" s="32"/>
      <c r="C37" s="34"/>
      <c r="D37" s="32"/>
      <c r="E37" s="47">
        <v>0</v>
      </c>
      <c r="F37" s="47">
        <v>0</v>
      </c>
      <c r="G37" s="47">
        <v>0</v>
      </c>
      <c r="H37" s="47">
        <f t="shared" si="3"/>
        <v>0</v>
      </c>
      <c r="I37" s="47">
        <v>0</v>
      </c>
      <c r="J37" s="47">
        <f>+I37</f>
        <v>0</v>
      </c>
      <c r="K37" s="47">
        <v>0</v>
      </c>
      <c r="L37" s="47">
        <v>0</v>
      </c>
      <c r="M37" s="47">
        <v>0</v>
      </c>
      <c r="N37" s="12"/>
      <c r="O37" s="12"/>
      <c r="P37" s="42">
        <f t="shared" si="4"/>
        <v>0</v>
      </c>
      <c r="Q37" s="42">
        <f t="shared" si="5"/>
        <v>0</v>
      </c>
      <c r="R37" s="42">
        <v>0</v>
      </c>
      <c r="S37" s="42">
        <v>0</v>
      </c>
      <c r="T37" s="42">
        <v>0</v>
      </c>
      <c r="U37" s="42">
        <v>0</v>
      </c>
      <c r="V37" s="42">
        <f t="shared" si="6"/>
        <v>0</v>
      </c>
      <c r="W37" s="42">
        <f t="shared" si="7"/>
        <v>0</v>
      </c>
      <c r="X37" s="12" t="str">
        <f t="shared" si="8"/>
        <v>ok</v>
      </c>
      <c r="Y37" s="12"/>
      <c r="Z37" s="12"/>
      <c r="AA37" s="12"/>
      <c r="AB37" s="12"/>
      <c r="AC37" s="12"/>
    </row>
    <row r="38" spans="1:29" s="14" customFormat="1" ht="14.25" customHeight="1">
      <c r="A38" s="12"/>
      <c r="B38" s="35"/>
      <c r="C38" s="35"/>
      <c r="D38" s="35"/>
      <c r="E38" s="46">
        <f aca="true" t="shared" si="9" ref="E38:M38">SUM(E30:E37)</f>
        <v>0</v>
      </c>
      <c r="F38" s="46">
        <f t="shared" si="9"/>
        <v>0</v>
      </c>
      <c r="G38" s="46">
        <f t="shared" si="9"/>
        <v>0</v>
      </c>
      <c r="H38" s="46">
        <f t="shared" si="9"/>
        <v>0</v>
      </c>
      <c r="I38" s="46">
        <f t="shared" si="9"/>
        <v>0</v>
      </c>
      <c r="J38" s="46">
        <f t="shared" si="9"/>
        <v>0</v>
      </c>
      <c r="K38" s="46">
        <f t="shared" si="9"/>
        <v>0</v>
      </c>
      <c r="L38" s="46">
        <f t="shared" si="9"/>
        <v>0</v>
      </c>
      <c r="M38" s="46">
        <f t="shared" si="9"/>
        <v>0</v>
      </c>
      <c r="N38" s="12"/>
      <c r="O38" s="12"/>
      <c r="P38" s="42"/>
      <c r="Q38" s="42"/>
      <c r="R38" s="42"/>
      <c r="S38" s="42"/>
      <c r="T38" s="42"/>
      <c r="U38" s="42"/>
      <c r="V38" s="42"/>
      <c r="W38" s="42"/>
      <c r="X38" s="12"/>
      <c r="Y38" s="12"/>
      <c r="Z38" s="12"/>
      <c r="AA38" s="12"/>
      <c r="AB38" s="12"/>
      <c r="AC38" s="12"/>
    </row>
    <row r="39" spans="1:29" s="14" customFormat="1" ht="12.75">
      <c r="A39" s="12"/>
      <c r="B39" s="32"/>
      <c r="C39" s="32"/>
      <c r="D39" s="32"/>
      <c r="E39" s="42"/>
      <c r="F39" s="42"/>
      <c r="G39" s="42"/>
      <c r="H39" s="42"/>
      <c r="I39" s="42"/>
      <c r="J39" s="42"/>
      <c r="K39" s="42"/>
      <c r="L39" s="42"/>
      <c r="M39" s="42"/>
      <c r="N39" s="12"/>
      <c r="O39" s="12"/>
      <c r="P39" s="42"/>
      <c r="Q39" s="42"/>
      <c r="R39" s="42"/>
      <c r="S39" s="42"/>
      <c r="T39" s="42"/>
      <c r="U39" s="42"/>
      <c r="V39" s="42"/>
      <c r="W39" s="42"/>
      <c r="X39" s="12"/>
      <c r="Y39" s="12"/>
      <c r="Z39" s="12"/>
      <c r="AA39" s="12"/>
      <c r="AB39" s="12"/>
      <c r="AC39" s="12"/>
    </row>
    <row r="40" spans="1:29" s="14" customFormat="1" ht="13.5">
      <c r="A40" s="18" t="s">
        <v>53</v>
      </c>
      <c r="B40" s="8"/>
      <c r="C40" s="8"/>
      <c r="D40" s="8"/>
      <c r="E40" s="46">
        <v>0</v>
      </c>
      <c r="F40" s="46">
        <v>0</v>
      </c>
      <c r="G40" s="46">
        <v>0</v>
      </c>
      <c r="H40" s="42">
        <f>SUM(I40-E40-F40+G40)</f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12"/>
      <c r="O40" s="12"/>
      <c r="P40" s="47">
        <f>+K40</f>
        <v>0</v>
      </c>
      <c r="Q40" s="47">
        <f>+J40</f>
        <v>0</v>
      </c>
      <c r="R40" s="47">
        <v>0</v>
      </c>
      <c r="S40" s="47">
        <v>0</v>
      </c>
      <c r="T40" s="47">
        <v>0</v>
      </c>
      <c r="U40" s="47">
        <v>0</v>
      </c>
      <c r="V40" s="47">
        <f>+I40-SUM(P40:U40)</f>
        <v>0</v>
      </c>
      <c r="W40" s="47">
        <f>SUM(P40:V40)</f>
        <v>0</v>
      </c>
      <c r="X40" s="12" t="str">
        <f>+IF(W40=I40,"ok","ATH")</f>
        <v>ok</v>
      </c>
      <c r="Y40" s="12"/>
      <c r="Z40" s="12"/>
      <c r="AA40" s="12"/>
      <c r="AB40" s="12"/>
      <c r="AC40" s="12"/>
    </row>
    <row r="41" spans="1:29" s="14" customFormat="1" ht="24.75" customHeight="1" thickBot="1">
      <c r="A41" s="19" t="s">
        <v>48</v>
      </c>
      <c r="B41" s="8"/>
      <c r="C41" s="8"/>
      <c r="D41" s="8"/>
      <c r="E41" s="48">
        <f aca="true" t="shared" si="10" ref="E41:M41">E12+E20+E28+E38+E40</f>
        <v>15000000</v>
      </c>
      <c r="F41" s="48">
        <f t="shared" si="10"/>
        <v>20000000</v>
      </c>
      <c r="G41" s="48">
        <f t="shared" si="10"/>
        <v>2185482</v>
      </c>
      <c r="H41" s="48">
        <f t="shared" si="10"/>
        <v>9098201.736842107</v>
      </c>
      <c r="I41" s="48">
        <f t="shared" si="10"/>
        <v>41912719.73684211</v>
      </c>
      <c r="J41" s="48">
        <f t="shared" si="10"/>
        <v>2277894.74806419</v>
      </c>
      <c r="K41" s="48">
        <f t="shared" si="10"/>
        <v>0</v>
      </c>
      <c r="L41" s="48">
        <f t="shared" si="10"/>
        <v>147211.34950657893</v>
      </c>
      <c r="M41" s="48">
        <f t="shared" si="10"/>
        <v>0</v>
      </c>
      <c r="N41" s="5"/>
      <c r="O41" s="12"/>
      <c r="P41" s="48">
        <f aca="true" t="shared" si="11" ref="P41:W41">SUM(P6:P40)</f>
        <v>0</v>
      </c>
      <c r="Q41" s="48">
        <f t="shared" si="11"/>
        <v>2277894.74806419</v>
      </c>
      <c r="R41" s="48">
        <f t="shared" si="11"/>
        <v>0</v>
      </c>
      <c r="S41" s="48">
        <f t="shared" si="11"/>
        <v>0</v>
      </c>
      <c r="T41" s="48">
        <f t="shared" si="11"/>
        <v>0</v>
      </c>
      <c r="U41" s="48">
        <f t="shared" si="11"/>
        <v>0</v>
      </c>
      <c r="V41" s="48">
        <f t="shared" si="11"/>
        <v>39634824.98877792</v>
      </c>
      <c r="W41" s="48">
        <f t="shared" si="11"/>
        <v>41912719.73684211</v>
      </c>
      <c r="X41" s="12"/>
      <c r="Y41" s="12"/>
      <c r="Z41" s="12"/>
      <c r="AA41" s="12"/>
      <c r="AB41" s="12"/>
      <c r="AC41" s="12"/>
    </row>
    <row r="42" ht="13.5" thickTop="1"/>
    <row r="43" ht="12.75"/>
    <row r="44" ht="12.75"/>
    <row r="45" ht="12.75"/>
    <row r="46" spans="8:10" ht="15">
      <c r="H46" s="59" t="s">
        <v>115</v>
      </c>
      <c r="I46"/>
      <c r="J46" s="59">
        <v>150</v>
      </c>
    </row>
    <row r="47" spans="8:12" ht="15">
      <c r="H47" s="59" t="s">
        <v>116</v>
      </c>
      <c r="I47"/>
      <c r="J47" s="59">
        <v>152</v>
      </c>
      <c r="L47" s="42">
        <v>41667</v>
      </c>
    </row>
    <row r="48" spans="1:12" ht="15">
      <c r="A48" s="20"/>
      <c r="B48" s="21"/>
      <c r="D48" s="12"/>
      <c r="H48" s="59" t="s">
        <v>117</v>
      </c>
      <c r="I48"/>
      <c r="J48" s="59">
        <v>155</v>
      </c>
      <c r="L48" s="42">
        <f>+L47*J48/J47</f>
        <v>42489.375</v>
      </c>
    </row>
    <row r="49" spans="1:12" ht="15">
      <c r="A49" s="20"/>
      <c r="B49" s="21"/>
      <c r="D49" s="12"/>
      <c r="H49" s="59" t="s">
        <v>118</v>
      </c>
      <c r="I49"/>
      <c r="J49" s="59">
        <v>160</v>
      </c>
      <c r="L49" s="42">
        <f aca="true" t="shared" si="12" ref="L49:L57">+L48*J49/J48</f>
        <v>43860</v>
      </c>
    </row>
    <row r="50" spans="1:12" ht="15">
      <c r="A50" s="20"/>
      <c r="B50" s="21"/>
      <c r="D50" s="12"/>
      <c r="H50" s="59" t="s">
        <v>119</v>
      </c>
      <c r="I50"/>
      <c r="J50" s="59">
        <v>165</v>
      </c>
      <c r="L50" s="42">
        <v>45230</v>
      </c>
    </row>
    <row r="51" spans="4:12" ht="15">
      <c r="D51" s="12"/>
      <c r="H51" s="59" t="s">
        <v>120</v>
      </c>
      <c r="I51"/>
      <c r="J51" s="59">
        <v>166</v>
      </c>
      <c r="L51" s="42">
        <v>45504</v>
      </c>
    </row>
    <row r="52" spans="4:12" ht="15">
      <c r="D52" s="12"/>
      <c r="H52" s="59" t="s">
        <v>121</v>
      </c>
      <c r="I52"/>
      <c r="J52" s="59">
        <v>163</v>
      </c>
      <c r="L52" s="42">
        <f t="shared" si="12"/>
        <v>44681.638554216865</v>
      </c>
    </row>
    <row r="53" spans="4:12" ht="15">
      <c r="D53" s="12"/>
      <c r="H53" s="59" t="s">
        <v>122</v>
      </c>
      <c r="I53"/>
      <c r="J53" s="59">
        <v>170</v>
      </c>
      <c r="L53" s="42">
        <f t="shared" si="12"/>
        <v>46600.48192771084</v>
      </c>
    </row>
    <row r="54" spans="4:12" ht="15">
      <c r="D54" s="12"/>
      <c r="H54" s="59" t="s">
        <v>123</v>
      </c>
      <c r="I54" s="59"/>
      <c r="J54" s="59">
        <v>173</v>
      </c>
      <c r="L54" s="42">
        <v>47423</v>
      </c>
    </row>
    <row r="55" spans="4:12" ht="15">
      <c r="D55" s="12"/>
      <c r="H55" s="59" t="s">
        <v>124</v>
      </c>
      <c r="I55" s="59"/>
      <c r="J55" s="59">
        <v>175</v>
      </c>
      <c r="L55" s="42">
        <v>47972</v>
      </c>
    </row>
    <row r="56" spans="4:12" ht="15">
      <c r="D56" s="12"/>
      <c r="H56" s="59" t="s">
        <v>125</v>
      </c>
      <c r="J56" s="59">
        <v>180</v>
      </c>
      <c r="L56" s="42">
        <v>49342</v>
      </c>
    </row>
    <row r="57" spans="4:12" ht="15">
      <c r="D57" s="12"/>
      <c r="H57" s="59" t="s">
        <v>126</v>
      </c>
      <c r="I57" s="59"/>
      <c r="J57" s="59">
        <v>185</v>
      </c>
      <c r="L57" s="47">
        <f t="shared" si="12"/>
        <v>50712.61111111111</v>
      </c>
    </row>
    <row r="58" spans="4:12" ht="15">
      <c r="D58" s="12"/>
      <c r="H58" s="59" t="s">
        <v>115</v>
      </c>
      <c r="I58"/>
      <c r="J58" s="59">
        <v>200</v>
      </c>
      <c r="L58" s="42">
        <f>SUM(L47:L57)</f>
        <v>505482.1065930388</v>
      </c>
    </row>
    <row r="59" ht="12.75">
      <c r="D59" s="12"/>
    </row>
    <row r="60" ht="12.75">
      <c r="D60" s="12"/>
    </row>
    <row r="61" ht="12.75">
      <c r="D61" s="12"/>
    </row>
  </sheetData>
  <sheetProtection/>
  <printOptions horizontalCentered="1"/>
  <pageMargins left="0.99" right="1" top="1.062992125984252" bottom="0.9448818897637796" header="0.3937007874015748" footer="0.6692913385826772"/>
  <pageSetup fitToWidth="2" fitToHeight="1" horizontalDpi="600" verticalDpi="600" orientation="landscape" paperSize="9" scale="7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H53"/>
  <sheetViews>
    <sheetView showGridLines="0" zoomScalePageLayoutView="0" workbookViewId="0" topLeftCell="A1">
      <selection activeCell="F20" sqref="F20"/>
    </sheetView>
  </sheetViews>
  <sheetFormatPr defaultColWidth="9.140625" defaultRowHeight="12.75" outlineLevelRow="1"/>
  <cols>
    <col min="1" max="1" width="8.8515625" style="3" customWidth="1"/>
  </cols>
  <sheetData>
    <row r="1" spans="1:8" ht="12.75">
      <c r="A1" s="2" t="s">
        <v>0</v>
      </c>
      <c r="B1" s="1"/>
      <c r="C1" s="1"/>
      <c r="D1" s="1"/>
      <c r="E1" s="1"/>
      <c r="F1" s="1"/>
      <c r="G1" s="1"/>
      <c r="H1" s="1"/>
    </row>
    <row r="3" spans="1:8" ht="45" customHeight="1" outlineLevel="1">
      <c r="A3" s="3" t="s">
        <v>1</v>
      </c>
      <c r="B3" s="61"/>
      <c r="C3" s="61"/>
      <c r="D3" s="61"/>
      <c r="E3" s="61"/>
      <c r="F3" s="61"/>
      <c r="G3" s="61"/>
      <c r="H3" s="61"/>
    </row>
    <row r="5" spans="1:8" ht="45" customHeight="1" outlineLevel="1">
      <c r="A5" s="3" t="s">
        <v>2</v>
      </c>
      <c r="B5" s="61"/>
      <c r="C5" s="61"/>
      <c r="D5" s="61"/>
      <c r="E5" s="61"/>
      <c r="F5" s="61"/>
      <c r="G5" s="61"/>
      <c r="H5" s="61"/>
    </row>
    <row r="7" spans="1:8" ht="45" customHeight="1" outlineLevel="1">
      <c r="A7" s="3" t="s">
        <v>3</v>
      </c>
      <c r="B7" s="61"/>
      <c r="C7" s="61"/>
      <c r="D7" s="61"/>
      <c r="E7" s="61"/>
      <c r="F7" s="61"/>
      <c r="G7" s="61"/>
      <c r="H7" s="61"/>
    </row>
    <row r="9" spans="1:8" ht="45" customHeight="1" hidden="1" outlineLevel="1">
      <c r="A9" s="3" t="s">
        <v>4</v>
      </c>
      <c r="B9" s="61"/>
      <c r="C9" s="61"/>
      <c r="D9" s="61"/>
      <c r="E9" s="61"/>
      <c r="F9" s="61"/>
      <c r="G9" s="61"/>
      <c r="H9" s="61"/>
    </row>
    <row r="10" ht="12.75" collapsed="1"/>
    <row r="11" spans="1:8" ht="45" customHeight="1" hidden="1" outlineLevel="1">
      <c r="A11" s="3" t="s">
        <v>5</v>
      </c>
      <c r="B11" s="61"/>
      <c r="C11" s="61"/>
      <c r="D11" s="61"/>
      <c r="E11" s="61"/>
      <c r="F11" s="61"/>
      <c r="G11" s="61"/>
      <c r="H11" s="61"/>
    </row>
    <row r="12" ht="12.75" customHeight="1" collapsed="1"/>
    <row r="13" spans="1:8" ht="45" customHeight="1" hidden="1" outlineLevel="1">
      <c r="A13" s="3" t="s">
        <v>6</v>
      </c>
      <c r="B13" s="61"/>
      <c r="C13" s="61"/>
      <c r="D13" s="61"/>
      <c r="E13" s="61"/>
      <c r="F13" s="61"/>
      <c r="G13" s="61"/>
      <c r="H13" s="61"/>
    </row>
    <row r="14" ht="12.75" customHeight="1" collapsed="1"/>
    <row r="15" spans="1:8" ht="45" customHeight="1" hidden="1" outlineLevel="1">
      <c r="A15" s="3" t="s">
        <v>7</v>
      </c>
      <c r="B15" s="61"/>
      <c r="C15" s="61"/>
      <c r="D15" s="61"/>
      <c r="E15" s="61"/>
      <c r="F15" s="61"/>
      <c r="G15" s="61"/>
      <c r="H15" s="61"/>
    </row>
    <row r="16" ht="12.75" customHeight="1" collapsed="1"/>
    <row r="17" spans="1:8" ht="45" customHeight="1" hidden="1" outlineLevel="1">
      <c r="A17" s="3" t="s">
        <v>8</v>
      </c>
      <c r="B17" s="61"/>
      <c r="C17" s="61"/>
      <c r="D17" s="61"/>
      <c r="E17" s="61"/>
      <c r="F17" s="61"/>
      <c r="G17" s="61"/>
      <c r="H17" s="61"/>
    </row>
    <row r="18" ht="12.75" customHeight="1" collapsed="1"/>
    <row r="19" spans="1:8" ht="45" customHeight="1" hidden="1" outlineLevel="1">
      <c r="A19" s="3" t="s">
        <v>9</v>
      </c>
      <c r="B19" s="61"/>
      <c r="C19" s="61"/>
      <c r="D19" s="61"/>
      <c r="E19" s="61"/>
      <c r="F19" s="61"/>
      <c r="G19" s="61"/>
      <c r="H19" s="61"/>
    </row>
    <row r="20" ht="12.75" customHeight="1" collapsed="1"/>
    <row r="21" spans="1:8" ht="45" customHeight="1" hidden="1" outlineLevel="1">
      <c r="A21" s="3" t="s">
        <v>10</v>
      </c>
      <c r="B21" s="61"/>
      <c r="C21" s="61"/>
      <c r="D21" s="61"/>
      <c r="E21" s="61"/>
      <c r="F21" s="61"/>
      <c r="G21" s="61"/>
      <c r="H21" s="61"/>
    </row>
    <row r="22" ht="12.75" customHeight="1" collapsed="1"/>
    <row r="23" spans="1:8" ht="45" customHeight="1" hidden="1" outlineLevel="1">
      <c r="A23" s="3" t="s">
        <v>11</v>
      </c>
      <c r="B23" s="61"/>
      <c r="C23" s="61"/>
      <c r="D23" s="61"/>
      <c r="E23" s="61"/>
      <c r="F23" s="61"/>
      <c r="G23" s="61"/>
      <c r="H23" s="61"/>
    </row>
    <row r="24" ht="12.75" customHeight="1" collapsed="1"/>
    <row r="25" spans="1:8" ht="45" customHeight="1" hidden="1" outlineLevel="1">
      <c r="A25" s="3" t="s">
        <v>12</v>
      </c>
      <c r="B25" s="61"/>
      <c r="C25" s="61"/>
      <c r="D25" s="61"/>
      <c r="E25" s="61"/>
      <c r="F25" s="61"/>
      <c r="G25" s="61"/>
      <c r="H25" s="61"/>
    </row>
    <row r="26" ht="12.75" customHeight="1" collapsed="1"/>
    <row r="27" spans="1:8" ht="45" customHeight="1" hidden="1" outlineLevel="1">
      <c r="A27" s="3" t="s">
        <v>13</v>
      </c>
      <c r="B27" s="61"/>
      <c r="C27" s="61"/>
      <c r="D27" s="61"/>
      <c r="E27" s="61"/>
      <c r="F27" s="61"/>
      <c r="G27" s="61"/>
      <c r="H27" s="61"/>
    </row>
    <row r="28" ht="12.75" customHeight="1" collapsed="1"/>
    <row r="29" spans="1:8" ht="45" customHeight="1" hidden="1" outlineLevel="1">
      <c r="A29" s="3" t="s">
        <v>14</v>
      </c>
      <c r="B29" s="61"/>
      <c r="C29" s="61"/>
      <c r="D29" s="61"/>
      <c r="E29" s="61"/>
      <c r="F29" s="61"/>
      <c r="G29" s="61"/>
      <c r="H29" s="61"/>
    </row>
    <row r="30" ht="12.75" customHeight="1" collapsed="1"/>
    <row r="31" spans="1:8" ht="45" customHeight="1" hidden="1" outlineLevel="1">
      <c r="A31" s="3" t="s">
        <v>15</v>
      </c>
      <c r="B31" s="61"/>
      <c r="C31" s="61"/>
      <c r="D31" s="61"/>
      <c r="E31" s="61"/>
      <c r="F31" s="61"/>
      <c r="G31" s="61"/>
      <c r="H31" s="61"/>
    </row>
    <row r="32" ht="12.75" customHeight="1" collapsed="1"/>
    <row r="33" spans="1:8" ht="45" customHeight="1" hidden="1" outlineLevel="1">
      <c r="A33" s="3" t="s">
        <v>16</v>
      </c>
      <c r="B33" s="61"/>
      <c r="C33" s="61"/>
      <c r="D33" s="61"/>
      <c r="E33" s="61"/>
      <c r="F33" s="61"/>
      <c r="G33" s="61"/>
      <c r="H33" s="61"/>
    </row>
    <row r="34" ht="12.75" customHeight="1" collapsed="1"/>
    <row r="35" spans="1:8" ht="45" customHeight="1" hidden="1" outlineLevel="1">
      <c r="A35" s="3" t="s">
        <v>17</v>
      </c>
      <c r="B35" s="61"/>
      <c r="C35" s="61"/>
      <c r="D35" s="61"/>
      <c r="E35" s="61"/>
      <c r="F35" s="61"/>
      <c r="G35" s="61"/>
      <c r="H35" s="61"/>
    </row>
    <row r="36" ht="12.75" customHeight="1" collapsed="1"/>
    <row r="37" spans="1:8" ht="45" customHeight="1" hidden="1" outlineLevel="1">
      <c r="A37" s="3" t="s">
        <v>18</v>
      </c>
      <c r="B37" s="61"/>
      <c r="C37" s="61"/>
      <c r="D37" s="61"/>
      <c r="E37" s="61"/>
      <c r="F37" s="61"/>
      <c r="G37" s="61"/>
      <c r="H37" s="61"/>
    </row>
    <row r="38" ht="12.75" customHeight="1" collapsed="1"/>
    <row r="39" spans="1:8" ht="45" customHeight="1" hidden="1" outlineLevel="1">
      <c r="A39" s="3" t="s">
        <v>19</v>
      </c>
      <c r="B39" s="61"/>
      <c r="C39" s="61"/>
      <c r="D39" s="61"/>
      <c r="E39" s="61"/>
      <c r="F39" s="61"/>
      <c r="G39" s="61"/>
      <c r="H39" s="61"/>
    </row>
    <row r="40" ht="12.75" customHeight="1" collapsed="1"/>
    <row r="41" spans="1:8" ht="45" customHeight="1" hidden="1" outlineLevel="1">
      <c r="A41" s="3" t="s">
        <v>20</v>
      </c>
      <c r="B41" s="61"/>
      <c r="C41" s="61"/>
      <c r="D41" s="61"/>
      <c r="E41" s="61"/>
      <c r="F41" s="61"/>
      <c r="G41" s="61"/>
      <c r="H41" s="61"/>
    </row>
    <row r="42" ht="12.75" customHeight="1" collapsed="1"/>
    <row r="43" spans="1:8" ht="45" customHeight="1" hidden="1" outlineLevel="1">
      <c r="A43" s="3" t="s">
        <v>21</v>
      </c>
      <c r="B43" s="61"/>
      <c r="C43" s="61"/>
      <c r="D43" s="61"/>
      <c r="E43" s="61"/>
      <c r="F43" s="61"/>
      <c r="G43" s="61"/>
      <c r="H43" s="61"/>
    </row>
    <row r="44" ht="12.75" customHeight="1" collapsed="1"/>
    <row r="45" spans="1:8" ht="45" customHeight="1" hidden="1" outlineLevel="1">
      <c r="A45" s="3" t="s">
        <v>22</v>
      </c>
      <c r="B45" s="61"/>
      <c r="C45" s="61"/>
      <c r="D45" s="61"/>
      <c r="E45" s="61"/>
      <c r="F45" s="61"/>
      <c r="G45" s="61"/>
      <c r="H45" s="61"/>
    </row>
    <row r="46" ht="12.75" customHeight="1" collapsed="1"/>
    <row r="47" spans="1:8" ht="45" customHeight="1" hidden="1" outlineLevel="1">
      <c r="A47" s="3" t="s">
        <v>23</v>
      </c>
      <c r="B47" s="61"/>
      <c r="C47" s="61"/>
      <c r="D47" s="61"/>
      <c r="E47" s="61"/>
      <c r="F47" s="61"/>
      <c r="G47" s="61"/>
      <c r="H47" s="61"/>
    </row>
    <row r="48" ht="12.75" customHeight="1" collapsed="1"/>
    <row r="49" spans="1:8" ht="45" customHeight="1" hidden="1" outlineLevel="1">
      <c r="A49" s="3" t="s">
        <v>24</v>
      </c>
      <c r="B49" s="61"/>
      <c r="C49" s="61"/>
      <c r="D49" s="61"/>
      <c r="E49" s="61"/>
      <c r="F49" s="61"/>
      <c r="G49" s="61"/>
      <c r="H49" s="61"/>
    </row>
    <row r="50" ht="12.75" customHeight="1" collapsed="1"/>
    <row r="51" spans="1:8" ht="45" customHeight="1" hidden="1" outlineLevel="1">
      <c r="A51" s="3" t="s">
        <v>25</v>
      </c>
      <c r="B51" s="61"/>
      <c r="C51" s="61"/>
      <c r="D51" s="61"/>
      <c r="E51" s="61"/>
      <c r="F51" s="61"/>
      <c r="G51" s="61"/>
      <c r="H51" s="61"/>
    </row>
    <row r="52" ht="12.75" customHeight="1" collapsed="1"/>
    <row r="53" spans="1:8" ht="45" customHeight="1" hidden="1" outlineLevel="1">
      <c r="A53" s="3" t="s">
        <v>26</v>
      </c>
      <c r="B53" s="61"/>
      <c r="C53" s="61"/>
      <c r="D53" s="61"/>
      <c r="E53" s="61"/>
      <c r="F53" s="61"/>
      <c r="G53" s="61"/>
      <c r="H53" s="61"/>
    </row>
    <row r="54" ht="12.75" collapsed="1"/>
  </sheetData>
  <sheetProtection/>
  <mergeCells count="26">
    <mergeCell ref="B51:H51"/>
    <mergeCell ref="B53:H53"/>
    <mergeCell ref="B43:H43"/>
    <mergeCell ref="B45:H45"/>
    <mergeCell ref="B47:H47"/>
    <mergeCell ref="B49:H49"/>
    <mergeCell ref="B35:H35"/>
    <mergeCell ref="B37:H37"/>
    <mergeCell ref="B39:H39"/>
    <mergeCell ref="B41:H41"/>
    <mergeCell ref="B27:H27"/>
    <mergeCell ref="B29:H29"/>
    <mergeCell ref="B31:H31"/>
    <mergeCell ref="B33:H33"/>
    <mergeCell ref="B23:H23"/>
    <mergeCell ref="B25:H25"/>
    <mergeCell ref="B11:H11"/>
    <mergeCell ref="B13:H13"/>
    <mergeCell ref="B15:H15"/>
    <mergeCell ref="B17:H17"/>
    <mergeCell ref="B3:H3"/>
    <mergeCell ref="B5:H5"/>
    <mergeCell ref="B7:H7"/>
    <mergeCell ref="B9:H9"/>
    <mergeCell ref="B19:H19"/>
    <mergeCell ref="B21:H21"/>
  </mergeCells>
  <printOptions/>
  <pageMargins left="1.1811023622047245" right="0.984251968503937" top="1.2598425196850394" bottom="1.141732283464567" header="0.3937007874015748" footer="0.66929133858267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C60"/>
  <sheetViews>
    <sheetView showGridLines="0" zoomScalePageLayoutView="0" workbookViewId="0" topLeftCell="A1">
      <selection activeCell="A15" sqref="A15:IV15"/>
    </sheetView>
  </sheetViews>
  <sheetFormatPr defaultColWidth="9.140625" defaultRowHeight="12.75"/>
  <cols>
    <col min="1" max="1" width="26.57421875" style="36" customWidth="1"/>
    <col min="2" max="2" width="4.57421875" style="8" customWidth="1"/>
    <col min="3" max="3" width="7.28125" style="8" customWidth="1"/>
    <col min="4" max="4" width="7.8515625" style="8" customWidth="1"/>
    <col min="5" max="13" width="11.7109375" style="46" customWidth="1"/>
    <col min="14" max="14" width="2.57421875" style="46" customWidth="1"/>
    <col min="15" max="15" width="9.140625" style="46" customWidth="1"/>
    <col min="16" max="23" width="11.7109375" style="46" customWidth="1"/>
    <col min="24" max="29" width="9.140625" style="36" customWidth="1"/>
    <col min="30" max="16384" width="9.140625" style="37" customWidth="1"/>
  </cols>
  <sheetData>
    <row r="1" spans="1:29" s="14" customFormat="1" ht="12.75">
      <c r="A1" s="16" t="s">
        <v>99</v>
      </c>
      <c r="B1" s="32"/>
      <c r="C1" s="34"/>
      <c r="D1" s="32"/>
      <c r="E1" s="42">
        <v>0</v>
      </c>
      <c r="F1" s="42">
        <v>0</v>
      </c>
      <c r="G1" s="42">
        <v>0</v>
      </c>
      <c r="H1" s="42">
        <f aca="true" t="shared" si="0" ref="H1:H45">SUM(I1-E1-F1+G1)</f>
        <v>0</v>
      </c>
      <c r="I1" s="42">
        <v>0</v>
      </c>
      <c r="J1" s="42">
        <v>0</v>
      </c>
      <c r="K1" s="42">
        <v>0</v>
      </c>
      <c r="L1" s="42">
        <v>0</v>
      </c>
      <c r="M1" s="42">
        <v>0</v>
      </c>
      <c r="N1" s="42"/>
      <c r="O1" s="42"/>
      <c r="P1" s="42">
        <f aca="true" t="shared" si="1" ref="P1:P45">+K1</f>
        <v>0</v>
      </c>
      <c r="Q1" s="42">
        <f aca="true" t="shared" si="2" ref="Q1:Q45">+J1</f>
        <v>0</v>
      </c>
      <c r="R1" s="42">
        <v>0</v>
      </c>
      <c r="S1" s="42">
        <v>0</v>
      </c>
      <c r="T1" s="42">
        <v>0</v>
      </c>
      <c r="U1" s="42">
        <v>0</v>
      </c>
      <c r="V1" s="42">
        <f aca="true" t="shared" si="3" ref="V1:V45">+I1-SUM(P1:U1)</f>
        <v>0</v>
      </c>
      <c r="W1" s="42">
        <f aca="true" t="shared" si="4" ref="W1:W45">SUM(P1:V1)</f>
        <v>0</v>
      </c>
      <c r="X1" s="12" t="str">
        <f aca="true" t="shared" si="5" ref="X1:X45">+IF(W1=I1,"ok","ATH")</f>
        <v>ok</v>
      </c>
      <c r="Y1" s="12"/>
      <c r="Z1" s="12"/>
      <c r="AA1" s="12"/>
      <c r="AB1" s="12"/>
      <c r="AC1" s="12"/>
    </row>
    <row r="2" spans="1:29" s="14" customFormat="1" ht="12.75">
      <c r="A2" s="16" t="s">
        <v>99</v>
      </c>
      <c r="B2" s="32"/>
      <c r="C2" s="34"/>
      <c r="D2" s="32"/>
      <c r="E2" s="42">
        <v>0</v>
      </c>
      <c r="F2" s="42">
        <v>0</v>
      </c>
      <c r="G2" s="42">
        <v>0</v>
      </c>
      <c r="H2" s="42">
        <f t="shared" si="0"/>
        <v>0</v>
      </c>
      <c r="I2" s="42">
        <v>0</v>
      </c>
      <c r="J2" s="42">
        <v>0</v>
      </c>
      <c r="K2" s="42">
        <v>0</v>
      </c>
      <c r="L2" s="42">
        <v>0</v>
      </c>
      <c r="M2" s="42">
        <v>0</v>
      </c>
      <c r="N2" s="42"/>
      <c r="O2" s="42"/>
      <c r="P2" s="42">
        <f t="shared" si="1"/>
        <v>0</v>
      </c>
      <c r="Q2" s="42">
        <f t="shared" si="2"/>
        <v>0</v>
      </c>
      <c r="R2" s="42">
        <v>0</v>
      </c>
      <c r="S2" s="42">
        <v>0</v>
      </c>
      <c r="T2" s="42">
        <v>0</v>
      </c>
      <c r="U2" s="42">
        <v>0</v>
      </c>
      <c r="V2" s="42">
        <f t="shared" si="3"/>
        <v>0</v>
      </c>
      <c r="W2" s="42">
        <f t="shared" si="4"/>
        <v>0</v>
      </c>
      <c r="X2" s="12" t="str">
        <f t="shared" si="5"/>
        <v>ok</v>
      </c>
      <c r="Y2" s="12"/>
      <c r="Z2" s="12"/>
      <c r="AA2" s="12"/>
      <c r="AB2" s="12"/>
      <c r="AC2" s="12"/>
    </row>
    <row r="3" spans="1:29" s="14" customFormat="1" ht="12.75">
      <c r="A3" s="16" t="s">
        <v>99</v>
      </c>
      <c r="B3" s="32"/>
      <c r="C3" s="34"/>
      <c r="D3" s="32"/>
      <c r="E3" s="42">
        <v>0</v>
      </c>
      <c r="F3" s="42">
        <v>0</v>
      </c>
      <c r="G3" s="42">
        <v>0</v>
      </c>
      <c r="H3" s="42">
        <f t="shared" si="0"/>
        <v>0</v>
      </c>
      <c r="I3" s="42">
        <v>0</v>
      </c>
      <c r="J3" s="42">
        <v>0</v>
      </c>
      <c r="K3" s="42">
        <v>0</v>
      </c>
      <c r="L3" s="42">
        <v>0</v>
      </c>
      <c r="M3" s="42">
        <v>0</v>
      </c>
      <c r="N3" s="42"/>
      <c r="O3" s="42"/>
      <c r="P3" s="42">
        <f t="shared" si="1"/>
        <v>0</v>
      </c>
      <c r="Q3" s="42">
        <f t="shared" si="2"/>
        <v>0</v>
      </c>
      <c r="R3" s="42">
        <v>0</v>
      </c>
      <c r="S3" s="42">
        <v>0</v>
      </c>
      <c r="T3" s="42">
        <v>0</v>
      </c>
      <c r="U3" s="42">
        <v>0</v>
      </c>
      <c r="V3" s="42">
        <f t="shared" si="3"/>
        <v>0</v>
      </c>
      <c r="W3" s="42">
        <f t="shared" si="4"/>
        <v>0</v>
      </c>
      <c r="X3" s="12" t="str">
        <f t="shared" si="5"/>
        <v>ok</v>
      </c>
      <c r="Y3" s="12"/>
      <c r="Z3" s="12"/>
      <c r="AA3" s="12"/>
      <c r="AB3" s="12"/>
      <c r="AC3" s="12"/>
    </row>
    <row r="4" spans="1:29" s="14" customFormat="1" ht="12.75">
      <c r="A4" s="16" t="s">
        <v>99</v>
      </c>
      <c r="B4" s="32"/>
      <c r="C4" s="34"/>
      <c r="D4" s="32"/>
      <c r="E4" s="42">
        <v>0</v>
      </c>
      <c r="F4" s="42">
        <v>0</v>
      </c>
      <c r="G4" s="42">
        <v>0</v>
      </c>
      <c r="H4" s="42">
        <f t="shared" si="0"/>
        <v>0</v>
      </c>
      <c r="I4" s="42">
        <v>0</v>
      </c>
      <c r="J4" s="42">
        <v>0</v>
      </c>
      <c r="K4" s="42">
        <v>0</v>
      </c>
      <c r="L4" s="42">
        <v>0</v>
      </c>
      <c r="M4" s="42">
        <v>0</v>
      </c>
      <c r="N4" s="42"/>
      <c r="O4" s="42"/>
      <c r="P4" s="42">
        <f t="shared" si="1"/>
        <v>0</v>
      </c>
      <c r="Q4" s="42">
        <f t="shared" si="2"/>
        <v>0</v>
      </c>
      <c r="R4" s="42">
        <v>0</v>
      </c>
      <c r="S4" s="42">
        <v>0</v>
      </c>
      <c r="T4" s="42">
        <v>0</v>
      </c>
      <c r="U4" s="42">
        <v>0</v>
      </c>
      <c r="V4" s="42">
        <f t="shared" si="3"/>
        <v>0</v>
      </c>
      <c r="W4" s="42">
        <f t="shared" si="4"/>
        <v>0</v>
      </c>
      <c r="X4" s="12" t="str">
        <f t="shared" si="5"/>
        <v>ok</v>
      </c>
      <c r="Y4" s="12"/>
      <c r="Z4" s="12"/>
      <c r="AA4" s="12"/>
      <c r="AB4" s="12"/>
      <c r="AC4" s="12"/>
    </row>
    <row r="5" spans="1:29" s="14" customFormat="1" ht="12.75">
      <c r="A5" s="16" t="s">
        <v>99</v>
      </c>
      <c r="B5" s="32"/>
      <c r="C5" s="34"/>
      <c r="D5" s="32"/>
      <c r="E5" s="42">
        <v>0</v>
      </c>
      <c r="F5" s="42">
        <v>0</v>
      </c>
      <c r="G5" s="42">
        <v>0</v>
      </c>
      <c r="H5" s="42">
        <f t="shared" si="0"/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/>
      <c r="O5" s="42"/>
      <c r="P5" s="42">
        <f t="shared" si="1"/>
        <v>0</v>
      </c>
      <c r="Q5" s="42">
        <f t="shared" si="2"/>
        <v>0</v>
      </c>
      <c r="R5" s="42">
        <v>0</v>
      </c>
      <c r="S5" s="42">
        <v>0</v>
      </c>
      <c r="T5" s="42">
        <v>0</v>
      </c>
      <c r="U5" s="42">
        <v>0</v>
      </c>
      <c r="V5" s="42">
        <f t="shared" si="3"/>
        <v>0</v>
      </c>
      <c r="W5" s="42">
        <f t="shared" si="4"/>
        <v>0</v>
      </c>
      <c r="X5" s="12" t="str">
        <f t="shared" si="5"/>
        <v>ok</v>
      </c>
      <c r="Y5" s="12"/>
      <c r="Z5" s="12"/>
      <c r="AA5" s="12"/>
      <c r="AB5" s="12"/>
      <c r="AC5" s="12"/>
    </row>
    <row r="6" spans="1:29" s="14" customFormat="1" ht="12.75">
      <c r="A6" s="16" t="s">
        <v>99</v>
      </c>
      <c r="B6" s="32"/>
      <c r="C6" s="34"/>
      <c r="D6" s="32"/>
      <c r="E6" s="42">
        <v>0</v>
      </c>
      <c r="F6" s="42">
        <v>0</v>
      </c>
      <c r="G6" s="42">
        <v>0</v>
      </c>
      <c r="H6" s="42">
        <f t="shared" si="0"/>
        <v>0</v>
      </c>
      <c r="I6" s="42">
        <v>0</v>
      </c>
      <c r="J6" s="42">
        <v>0</v>
      </c>
      <c r="K6" s="42">
        <v>0</v>
      </c>
      <c r="L6" s="42">
        <v>0</v>
      </c>
      <c r="M6" s="42">
        <v>0</v>
      </c>
      <c r="N6" s="42"/>
      <c r="O6" s="42"/>
      <c r="P6" s="42">
        <f t="shared" si="1"/>
        <v>0</v>
      </c>
      <c r="Q6" s="42">
        <f t="shared" si="2"/>
        <v>0</v>
      </c>
      <c r="R6" s="42">
        <v>0</v>
      </c>
      <c r="S6" s="42">
        <v>0</v>
      </c>
      <c r="T6" s="42">
        <v>0</v>
      </c>
      <c r="U6" s="42">
        <v>0</v>
      </c>
      <c r="V6" s="42">
        <f t="shared" si="3"/>
        <v>0</v>
      </c>
      <c r="W6" s="42">
        <f t="shared" si="4"/>
        <v>0</v>
      </c>
      <c r="X6" s="12" t="str">
        <f t="shared" si="5"/>
        <v>ok</v>
      </c>
      <c r="Y6" s="12"/>
      <c r="Z6" s="12"/>
      <c r="AA6" s="12"/>
      <c r="AB6" s="12"/>
      <c r="AC6" s="12"/>
    </row>
    <row r="7" spans="1:29" s="14" customFormat="1" ht="12.75">
      <c r="A7" s="16" t="s">
        <v>99</v>
      </c>
      <c r="B7" s="32"/>
      <c r="C7" s="34"/>
      <c r="D7" s="32"/>
      <c r="E7" s="42">
        <v>0</v>
      </c>
      <c r="F7" s="42">
        <v>0</v>
      </c>
      <c r="G7" s="42">
        <v>0</v>
      </c>
      <c r="H7" s="42">
        <f t="shared" si="0"/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/>
      <c r="O7" s="42"/>
      <c r="P7" s="42">
        <f t="shared" si="1"/>
        <v>0</v>
      </c>
      <c r="Q7" s="42">
        <f t="shared" si="2"/>
        <v>0</v>
      </c>
      <c r="R7" s="42">
        <v>0</v>
      </c>
      <c r="S7" s="42">
        <v>0</v>
      </c>
      <c r="T7" s="42">
        <v>0</v>
      </c>
      <c r="U7" s="42">
        <v>0</v>
      </c>
      <c r="V7" s="42">
        <f t="shared" si="3"/>
        <v>0</v>
      </c>
      <c r="W7" s="42">
        <f t="shared" si="4"/>
        <v>0</v>
      </c>
      <c r="X7" s="12" t="str">
        <f t="shared" si="5"/>
        <v>ok</v>
      </c>
      <c r="Y7" s="12"/>
      <c r="Z7" s="12"/>
      <c r="AA7" s="12"/>
      <c r="AB7" s="12"/>
      <c r="AC7" s="12"/>
    </row>
    <row r="8" spans="1:29" s="14" customFormat="1" ht="12.75">
      <c r="A8" s="16" t="s">
        <v>99</v>
      </c>
      <c r="B8" s="32"/>
      <c r="C8" s="34"/>
      <c r="D8" s="32"/>
      <c r="E8" s="42">
        <v>0</v>
      </c>
      <c r="F8" s="42">
        <v>0</v>
      </c>
      <c r="G8" s="42">
        <v>0</v>
      </c>
      <c r="H8" s="42">
        <f t="shared" si="0"/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/>
      <c r="O8" s="42"/>
      <c r="P8" s="42">
        <f t="shared" si="1"/>
        <v>0</v>
      </c>
      <c r="Q8" s="42">
        <f t="shared" si="2"/>
        <v>0</v>
      </c>
      <c r="R8" s="42">
        <v>0</v>
      </c>
      <c r="S8" s="42">
        <v>0</v>
      </c>
      <c r="T8" s="42">
        <v>0</v>
      </c>
      <c r="U8" s="42">
        <v>0</v>
      </c>
      <c r="V8" s="42">
        <f t="shared" si="3"/>
        <v>0</v>
      </c>
      <c r="W8" s="42">
        <f t="shared" si="4"/>
        <v>0</v>
      </c>
      <c r="X8" s="12" t="str">
        <f t="shared" si="5"/>
        <v>ok</v>
      </c>
      <c r="Y8" s="12"/>
      <c r="Z8" s="12"/>
      <c r="AA8" s="12"/>
      <c r="AB8" s="12"/>
      <c r="AC8" s="12"/>
    </row>
    <row r="9" spans="1:29" s="14" customFormat="1" ht="12.75">
      <c r="A9" s="16" t="s">
        <v>99</v>
      </c>
      <c r="B9" s="32"/>
      <c r="C9" s="34"/>
      <c r="D9" s="32"/>
      <c r="E9" s="42">
        <v>0</v>
      </c>
      <c r="F9" s="42">
        <v>0</v>
      </c>
      <c r="G9" s="42">
        <v>0</v>
      </c>
      <c r="H9" s="42">
        <f t="shared" si="0"/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/>
      <c r="O9" s="42"/>
      <c r="P9" s="42">
        <f t="shared" si="1"/>
        <v>0</v>
      </c>
      <c r="Q9" s="42">
        <f t="shared" si="2"/>
        <v>0</v>
      </c>
      <c r="R9" s="42">
        <v>0</v>
      </c>
      <c r="S9" s="42">
        <v>0</v>
      </c>
      <c r="T9" s="42">
        <v>0</v>
      </c>
      <c r="U9" s="42">
        <v>0</v>
      </c>
      <c r="V9" s="42">
        <f t="shared" si="3"/>
        <v>0</v>
      </c>
      <c r="W9" s="42">
        <f t="shared" si="4"/>
        <v>0</v>
      </c>
      <c r="X9" s="12" t="str">
        <f t="shared" si="5"/>
        <v>ok</v>
      </c>
      <c r="Y9" s="12"/>
      <c r="Z9" s="12"/>
      <c r="AA9" s="12"/>
      <c r="AB9" s="12"/>
      <c r="AC9" s="12"/>
    </row>
    <row r="10" spans="1:29" s="14" customFormat="1" ht="12.75">
      <c r="A10" s="16" t="s">
        <v>99</v>
      </c>
      <c r="B10" s="32"/>
      <c r="C10" s="34"/>
      <c r="D10" s="32"/>
      <c r="E10" s="42">
        <v>0</v>
      </c>
      <c r="F10" s="42">
        <v>0</v>
      </c>
      <c r="G10" s="42">
        <v>0</v>
      </c>
      <c r="H10" s="42">
        <f t="shared" si="0"/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/>
      <c r="O10" s="42"/>
      <c r="P10" s="42">
        <f t="shared" si="1"/>
        <v>0</v>
      </c>
      <c r="Q10" s="42">
        <f t="shared" si="2"/>
        <v>0</v>
      </c>
      <c r="R10" s="42">
        <v>0</v>
      </c>
      <c r="S10" s="42">
        <v>0</v>
      </c>
      <c r="T10" s="42">
        <v>0</v>
      </c>
      <c r="U10" s="42">
        <v>0</v>
      </c>
      <c r="V10" s="42">
        <f t="shared" si="3"/>
        <v>0</v>
      </c>
      <c r="W10" s="42">
        <f t="shared" si="4"/>
        <v>0</v>
      </c>
      <c r="X10" s="12" t="str">
        <f t="shared" si="5"/>
        <v>ok</v>
      </c>
      <c r="Y10" s="12"/>
      <c r="Z10" s="12"/>
      <c r="AA10" s="12"/>
      <c r="AB10" s="12"/>
      <c r="AC10" s="12"/>
    </row>
    <row r="11" spans="1:29" s="14" customFormat="1" ht="12.75">
      <c r="A11" s="16" t="s">
        <v>99</v>
      </c>
      <c r="B11" s="32"/>
      <c r="C11" s="34"/>
      <c r="D11" s="32"/>
      <c r="E11" s="42">
        <v>0</v>
      </c>
      <c r="F11" s="42">
        <v>0</v>
      </c>
      <c r="G11" s="42">
        <v>0</v>
      </c>
      <c r="H11" s="42">
        <f t="shared" si="0"/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/>
      <c r="O11" s="42"/>
      <c r="P11" s="42">
        <f t="shared" si="1"/>
        <v>0</v>
      </c>
      <c r="Q11" s="42">
        <f t="shared" si="2"/>
        <v>0</v>
      </c>
      <c r="R11" s="42">
        <v>0</v>
      </c>
      <c r="S11" s="42">
        <v>0</v>
      </c>
      <c r="T11" s="42">
        <v>0</v>
      </c>
      <c r="U11" s="42">
        <v>0</v>
      </c>
      <c r="V11" s="42">
        <f t="shared" si="3"/>
        <v>0</v>
      </c>
      <c r="W11" s="42">
        <f t="shared" si="4"/>
        <v>0</v>
      </c>
      <c r="X11" s="12" t="str">
        <f t="shared" si="5"/>
        <v>ok</v>
      </c>
      <c r="Y11" s="12"/>
      <c r="Z11" s="12"/>
      <c r="AA11" s="12"/>
      <c r="AB11" s="12"/>
      <c r="AC11" s="12"/>
    </row>
    <row r="12" spans="1:29" s="14" customFormat="1" ht="12.75">
      <c r="A12" s="16" t="s">
        <v>99</v>
      </c>
      <c r="B12" s="32"/>
      <c r="C12" s="34"/>
      <c r="D12" s="32"/>
      <c r="E12" s="42">
        <v>0</v>
      </c>
      <c r="F12" s="42">
        <v>0</v>
      </c>
      <c r="G12" s="42">
        <v>0</v>
      </c>
      <c r="H12" s="42">
        <f t="shared" si="0"/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/>
      <c r="O12" s="42"/>
      <c r="P12" s="42">
        <f t="shared" si="1"/>
        <v>0</v>
      </c>
      <c r="Q12" s="42">
        <f t="shared" si="2"/>
        <v>0</v>
      </c>
      <c r="R12" s="42">
        <v>0</v>
      </c>
      <c r="S12" s="42">
        <v>0</v>
      </c>
      <c r="T12" s="42">
        <v>0</v>
      </c>
      <c r="U12" s="42">
        <v>0</v>
      </c>
      <c r="V12" s="42">
        <f t="shared" si="3"/>
        <v>0</v>
      </c>
      <c r="W12" s="42">
        <f t="shared" si="4"/>
        <v>0</v>
      </c>
      <c r="X12" s="12" t="str">
        <f t="shared" si="5"/>
        <v>ok</v>
      </c>
      <c r="Y12" s="12"/>
      <c r="Z12" s="12"/>
      <c r="AA12" s="12"/>
      <c r="AB12" s="12"/>
      <c r="AC12" s="12"/>
    </row>
    <row r="13" spans="1:29" s="14" customFormat="1" ht="12.75">
      <c r="A13" s="16" t="s">
        <v>99</v>
      </c>
      <c r="B13" s="32"/>
      <c r="C13" s="34"/>
      <c r="D13" s="32"/>
      <c r="E13" s="42">
        <v>0</v>
      </c>
      <c r="F13" s="42">
        <v>0</v>
      </c>
      <c r="G13" s="42">
        <v>0</v>
      </c>
      <c r="H13" s="42">
        <f t="shared" si="0"/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/>
      <c r="O13" s="42"/>
      <c r="P13" s="42">
        <f t="shared" si="1"/>
        <v>0</v>
      </c>
      <c r="Q13" s="42">
        <f t="shared" si="2"/>
        <v>0</v>
      </c>
      <c r="R13" s="42">
        <v>0</v>
      </c>
      <c r="S13" s="42">
        <v>0</v>
      </c>
      <c r="T13" s="42">
        <v>0</v>
      </c>
      <c r="U13" s="42">
        <v>0</v>
      </c>
      <c r="V13" s="42">
        <f t="shared" si="3"/>
        <v>0</v>
      </c>
      <c r="W13" s="42">
        <f t="shared" si="4"/>
        <v>0</v>
      </c>
      <c r="X13" s="12" t="str">
        <f t="shared" si="5"/>
        <v>ok</v>
      </c>
      <c r="Y13" s="12"/>
      <c r="Z13" s="12"/>
      <c r="AA13" s="12"/>
      <c r="AB13" s="12"/>
      <c r="AC13" s="12"/>
    </row>
    <row r="14" spans="1:29" s="14" customFormat="1" ht="12.75">
      <c r="A14" s="16" t="s">
        <v>99</v>
      </c>
      <c r="B14" s="32"/>
      <c r="C14" s="34"/>
      <c r="D14" s="32"/>
      <c r="E14" s="42">
        <v>0</v>
      </c>
      <c r="F14" s="42">
        <v>0</v>
      </c>
      <c r="G14" s="42">
        <v>0</v>
      </c>
      <c r="H14" s="42">
        <f t="shared" si="0"/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/>
      <c r="O14" s="42"/>
      <c r="P14" s="42">
        <f t="shared" si="1"/>
        <v>0</v>
      </c>
      <c r="Q14" s="42">
        <f t="shared" si="2"/>
        <v>0</v>
      </c>
      <c r="R14" s="42">
        <v>0</v>
      </c>
      <c r="S14" s="42">
        <v>0</v>
      </c>
      <c r="T14" s="42">
        <v>0</v>
      </c>
      <c r="U14" s="42">
        <v>0</v>
      </c>
      <c r="V14" s="42">
        <f t="shared" si="3"/>
        <v>0</v>
      </c>
      <c r="W14" s="42">
        <f t="shared" si="4"/>
        <v>0</v>
      </c>
      <c r="X14" s="12" t="str">
        <f t="shared" si="5"/>
        <v>ok</v>
      </c>
      <c r="Y14" s="12"/>
      <c r="Z14" s="12"/>
      <c r="AA14" s="12"/>
      <c r="AB14" s="12"/>
      <c r="AC14" s="12"/>
    </row>
    <row r="15" spans="1:29" s="14" customFormat="1" ht="12.75">
      <c r="A15" s="16" t="s">
        <v>99</v>
      </c>
      <c r="B15" s="32"/>
      <c r="C15" s="34"/>
      <c r="D15" s="32"/>
      <c r="E15" s="42">
        <v>0</v>
      </c>
      <c r="F15" s="42">
        <v>0</v>
      </c>
      <c r="G15" s="42">
        <v>0</v>
      </c>
      <c r="H15" s="42">
        <f t="shared" si="0"/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/>
      <c r="O15" s="42"/>
      <c r="P15" s="42">
        <f t="shared" si="1"/>
        <v>0</v>
      </c>
      <c r="Q15" s="42">
        <f t="shared" si="2"/>
        <v>0</v>
      </c>
      <c r="R15" s="42">
        <v>0</v>
      </c>
      <c r="S15" s="42">
        <v>0</v>
      </c>
      <c r="T15" s="42">
        <v>0</v>
      </c>
      <c r="U15" s="42">
        <v>0</v>
      </c>
      <c r="V15" s="42">
        <f t="shared" si="3"/>
        <v>0</v>
      </c>
      <c r="W15" s="42">
        <f t="shared" si="4"/>
        <v>0</v>
      </c>
      <c r="X15" s="12" t="str">
        <f t="shared" si="5"/>
        <v>ok</v>
      </c>
      <c r="Y15" s="12"/>
      <c r="Z15" s="12"/>
      <c r="AA15" s="12"/>
      <c r="AB15" s="12"/>
      <c r="AC15" s="12"/>
    </row>
    <row r="16" spans="1:29" s="14" customFormat="1" ht="12.75">
      <c r="A16" s="16" t="s">
        <v>99</v>
      </c>
      <c r="B16" s="32"/>
      <c r="C16" s="34"/>
      <c r="D16" s="32"/>
      <c r="E16" s="42">
        <v>0</v>
      </c>
      <c r="F16" s="42">
        <v>0</v>
      </c>
      <c r="G16" s="42">
        <v>0</v>
      </c>
      <c r="H16" s="42">
        <f t="shared" si="0"/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/>
      <c r="O16" s="42"/>
      <c r="P16" s="42">
        <f t="shared" si="1"/>
        <v>0</v>
      </c>
      <c r="Q16" s="42">
        <f t="shared" si="2"/>
        <v>0</v>
      </c>
      <c r="R16" s="42">
        <v>0</v>
      </c>
      <c r="S16" s="42">
        <v>0</v>
      </c>
      <c r="T16" s="42">
        <v>0</v>
      </c>
      <c r="U16" s="42">
        <v>0</v>
      </c>
      <c r="V16" s="42">
        <f t="shared" si="3"/>
        <v>0</v>
      </c>
      <c r="W16" s="42">
        <f t="shared" si="4"/>
        <v>0</v>
      </c>
      <c r="X16" s="12" t="str">
        <f t="shared" si="5"/>
        <v>ok</v>
      </c>
      <c r="Y16" s="12"/>
      <c r="Z16" s="12"/>
      <c r="AA16" s="12"/>
      <c r="AB16" s="12"/>
      <c r="AC16" s="12"/>
    </row>
    <row r="17" spans="1:29" s="14" customFormat="1" ht="12.75">
      <c r="A17" s="16" t="s">
        <v>99</v>
      </c>
      <c r="B17" s="32"/>
      <c r="C17" s="34"/>
      <c r="D17" s="32"/>
      <c r="E17" s="42">
        <v>0</v>
      </c>
      <c r="F17" s="42">
        <v>0</v>
      </c>
      <c r="G17" s="42">
        <v>0</v>
      </c>
      <c r="H17" s="42">
        <f t="shared" si="0"/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/>
      <c r="O17" s="42"/>
      <c r="P17" s="42">
        <f t="shared" si="1"/>
        <v>0</v>
      </c>
      <c r="Q17" s="42">
        <f t="shared" si="2"/>
        <v>0</v>
      </c>
      <c r="R17" s="42">
        <v>0</v>
      </c>
      <c r="S17" s="42">
        <v>0</v>
      </c>
      <c r="T17" s="42">
        <v>0</v>
      </c>
      <c r="U17" s="42">
        <v>0</v>
      </c>
      <c r="V17" s="42">
        <f t="shared" si="3"/>
        <v>0</v>
      </c>
      <c r="W17" s="42">
        <f t="shared" si="4"/>
        <v>0</v>
      </c>
      <c r="X17" s="12" t="str">
        <f t="shared" si="5"/>
        <v>ok</v>
      </c>
      <c r="Y17" s="12"/>
      <c r="Z17" s="12"/>
      <c r="AA17" s="12"/>
      <c r="AB17" s="12"/>
      <c r="AC17" s="12"/>
    </row>
    <row r="18" spans="1:29" s="14" customFormat="1" ht="12.75">
      <c r="A18" s="16" t="s">
        <v>99</v>
      </c>
      <c r="B18" s="32"/>
      <c r="C18" s="34"/>
      <c r="D18" s="32"/>
      <c r="E18" s="42">
        <v>0</v>
      </c>
      <c r="F18" s="42">
        <v>0</v>
      </c>
      <c r="G18" s="42">
        <v>0</v>
      </c>
      <c r="H18" s="42">
        <f t="shared" si="0"/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42"/>
      <c r="P18" s="42">
        <f t="shared" si="1"/>
        <v>0</v>
      </c>
      <c r="Q18" s="42">
        <f t="shared" si="2"/>
        <v>0</v>
      </c>
      <c r="R18" s="42">
        <v>0</v>
      </c>
      <c r="S18" s="42">
        <v>0</v>
      </c>
      <c r="T18" s="42">
        <v>0</v>
      </c>
      <c r="U18" s="42">
        <v>0</v>
      </c>
      <c r="V18" s="42">
        <f t="shared" si="3"/>
        <v>0</v>
      </c>
      <c r="W18" s="42">
        <f t="shared" si="4"/>
        <v>0</v>
      </c>
      <c r="X18" s="12" t="str">
        <f t="shared" si="5"/>
        <v>ok</v>
      </c>
      <c r="Y18" s="12"/>
      <c r="Z18" s="12"/>
      <c r="AA18" s="12"/>
      <c r="AB18" s="12"/>
      <c r="AC18" s="12"/>
    </row>
    <row r="19" spans="1:29" s="14" customFormat="1" ht="12.75">
      <c r="A19" s="16" t="s">
        <v>99</v>
      </c>
      <c r="B19" s="32"/>
      <c r="C19" s="34"/>
      <c r="D19" s="32"/>
      <c r="E19" s="42">
        <v>0</v>
      </c>
      <c r="F19" s="42">
        <v>0</v>
      </c>
      <c r="G19" s="42">
        <v>0</v>
      </c>
      <c r="H19" s="42">
        <f t="shared" si="0"/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/>
      <c r="O19" s="42"/>
      <c r="P19" s="42">
        <f t="shared" si="1"/>
        <v>0</v>
      </c>
      <c r="Q19" s="42">
        <f t="shared" si="2"/>
        <v>0</v>
      </c>
      <c r="R19" s="42">
        <v>0</v>
      </c>
      <c r="S19" s="42">
        <v>0</v>
      </c>
      <c r="T19" s="42">
        <v>0</v>
      </c>
      <c r="U19" s="42">
        <v>0</v>
      </c>
      <c r="V19" s="42">
        <f t="shared" si="3"/>
        <v>0</v>
      </c>
      <c r="W19" s="42">
        <f t="shared" si="4"/>
        <v>0</v>
      </c>
      <c r="X19" s="12" t="str">
        <f t="shared" si="5"/>
        <v>ok</v>
      </c>
      <c r="Y19" s="12"/>
      <c r="Z19" s="12"/>
      <c r="AA19" s="12"/>
      <c r="AB19" s="12"/>
      <c r="AC19" s="12"/>
    </row>
    <row r="20" spans="1:29" s="14" customFormat="1" ht="12.75">
      <c r="A20" s="16" t="s">
        <v>99</v>
      </c>
      <c r="B20" s="32"/>
      <c r="C20" s="34"/>
      <c r="D20" s="32"/>
      <c r="E20" s="42">
        <v>0</v>
      </c>
      <c r="F20" s="42">
        <v>0</v>
      </c>
      <c r="G20" s="42">
        <v>0</v>
      </c>
      <c r="H20" s="42">
        <f t="shared" si="0"/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/>
      <c r="O20" s="42"/>
      <c r="P20" s="42">
        <f t="shared" si="1"/>
        <v>0</v>
      </c>
      <c r="Q20" s="42">
        <f t="shared" si="2"/>
        <v>0</v>
      </c>
      <c r="R20" s="42">
        <v>0</v>
      </c>
      <c r="S20" s="42">
        <v>0</v>
      </c>
      <c r="T20" s="42">
        <v>0</v>
      </c>
      <c r="U20" s="42">
        <v>0</v>
      </c>
      <c r="V20" s="42">
        <f t="shared" si="3"/>
        <v>0</v>
      </c>
      <c r="W20" s="42">
        <f t="shared" si="4"/>
        <v>0</v>
      </c>
      <c r="X20" s="12" t="str">
        <f t="shared" si="5"/>
        <v>ok</v>
      </c>
      <c r="Y20" s="12"/>
      <c r="Z20" s="12"/>
      <c r="AA20" s="12"/>
      <c r="AB20" s="12"/>
      <c r="AC20" s="12"/>
    </row>
    <row r="21" spans="1:29" s="14" customFormat="1" ht="12.75">
      <c r="A21" s="16" t="s">
        <v>99</v>
      </c>
      <c r="B21" s="32"/>
      <c r="C21" s="34"/>
      <c r="D21" s="32"/>
      <c r="E21" s="42">
        <v>0</v>
      </c>
      <c r="F21" s="42">
        <v>0</v>
      </c>
      <c r="G21" s="42">
        <v>0</v>
      </c>
      <c r="H21" s="42">
        <f t="shared" si="0"/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/>
      <c r="O21" s="42"/>
      <c r="P21" s="42">
        <f t="shared" si="1"/>
        <v>0</v>
      </c>
      <c r="Q21" s="42">
        <f t="shared" si="2"/>
        <v>0</v>
      </c>
      <c r="R21" s="42">
        <v>0</v>
      </c>
      <c r="S21" s="42">
        <v>0</v>
      </c>
      <c r="T21" s="42">
        <v>0</v>
      </c>
      <c r="U21" s="42">
        <v>0</v>
      </c>
      <c r="V21" s="42">
        <f t="shared" si="3"/>
        <v>0</v>
      </c>
      <c r="W21" s="42">
        <f t="shared" si="4"/>
        <v>0</v>
      </c>
      <c r="X21" s="12" t="str">
        <f t="shared" si="5"/>
        <v>ok</v>
      </c>
      <c r="Y21" s="12"/>
      <c r="Z21" s="12"/>
      <c r="AA21" s="12"/>
      <c r="AB21" s="12"/>
      <c r="AC21" s="12"/>
    </row>
    <row r="22" spans="1:29" s="14" customFormat="1" ht="12.75">
      <c r="A22" s="16" t="s">
        <v>99</v>
      </c>
      <c r="B22" s="32"/>
      <c r="C22" s="34"/>
      <c r="D22" s="32"/>
      <c r="E22" s="42">
        <v>0</v>
      </c>
      <c r="F22" s="42">
        <v>0</v>
      </c>
      <c r="G22" s="42">
        <v>0</v>
      </c>
      <c r="H22" s="42">
        <f t="shared" si="0"/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/>
      <c r="O22" s="42"/>
      <c r="P22" s="42">
        <f t="shared" si="1"/>
        <v>0</v>
      </c>
      <c r="Q22" s="42">
        <f t="shared" si="2"/>
        <v>0</v>
      </c>
      <c r="R22" s="42">
        <v>0</v>
      </c>
      <c r="S22" s="42">
        <v>0</v>
      </c>
      <c r="T22" s="42">
        <v>0</v>
      </c>
      <c r="U22" s="42">
        <v>0</v>
      </c>
      <c r="V22" s="42">
        <f t="shared" si="3"/>
        <v>0</v>
      </c>
      <c r="W22" s="42">
        <f t="shared" si="4"/>
        <v>0</v>
      </c>
      <c r="X22" s="12" t="str">
        <f t="shared" si="5"/>
        <v>ok</v>
      </c>
      <c r="Y22" s="12"/>
      <c r="Z22" s="12"/>
      <c r="AA22" s="12"/>
      <c r="AB22" s="12"/>
      <c r="AC22" s="12"/>
    </row>
    <row r="23" spans="1:29" s="14" customFormat="1" ht="12.75">
      <c r="A23" s="16" t="s">
        <v>99</v>
      </c>
      <c r="B23" s="32"/>
      <c r="C23" s="34"/>
      <c r="D23" s="32"/>
      <c r="E23" s="42">
        <v>0</v>
      </c>
      <c r="F23" s="42">
        <v>0</v>
      </c>
      <c r="G23" s="42">
        <v>0</v>
      </c>
      <c r="H23" s="42">
        <f t="shared" si="0"/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/>
      <c r="O23" s="42"/>
      <c r="P23" s="42">
        <f t="shared" si="1"/>
        <v>0</v>
      </c>
      <c r="Q23" s="42">
        <f t="shared" si="2"/>
        <v>0</v>
      </c>
      <c r="R23" s="42">
        <v>0</v>
      </c>
      <c r="S23" s="42">
        <v>0</v>
      </c>
      <c r="T23" s="42">
        <v>0</v>
      </c>
      <c r="U23" s="42">
        <v>0</v>
      </c>
      <c r="V23" s="42">
        <f t="shared" si="3"/>
        <v>0</v>
      </c>
      <c r="W23" s="42">
        <f t="shared" si="4"/>
        <v>0</v>
      </c>
      <c r="X23" s="12" t="str">
        <f t="shared" si="5"/>
        <v>ok</v>
      </c>
      <c r="Y23" s="12"/>
      <c r="Z23" s="12"/>
      <c r="AA23" s="12"/>
      <c r="AB23" s="12"/>
      <c r="AC23" s="12"/>
    </row>
    <row r="24" spans="1:29" s="14" customFormat="1" ht="12.75">
      <c r="A24" s="16" t="s">
        <v>99</v>
      </c>
      <c r="B24" s="32"/>
      <c r="C24" s="34"/>
      <c r="D24" s="32"/>
      <c r="E24" s="42">
        <v>0</v>
      </c>
      <c r="F24" s="42">
        <v>0</v>
      </c>
      <c r="G24" s="42">
        <v>0</v>
      </c>
      <c r="H24" s="42">
        <f t="shared" si="0"/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/>
      <c r="O24" s="42"/>
      <c r="P24" s="42">
        <f t="shared" si="1"/>
        <v>0</v>
      </c>
      <c r="Q24" s="42">
        <f t="shared" si="2"/>
        <v>0</v>
      </c>
      <c r="R24" s="42">
        <v>0</v>
      </c>
      <c r="S24" s="42">
        <v>0</v>
      </c>
      <c r="T24" s="42">
        <v>0</v>
      </c>
      <c r="U24" s="42">
        <v>0</v>
      </c>
      <c r="V24" s="42">
        <f t="shared" si="3"/>
        <v>0</v>
      </c>
      <c r="W24" s="42">
        <f t="shared" si="4"/>
        <v>0</v>
      </c>
      <c r="X24" s="12" t="str">
        <f t="shared" si="5"/>
        <v>ok</v>
      </c>
      <c r="Y24" s="12"/>
      <c r="Z24" s="12"/>
      <c r="AA24" s="12"/>
      <c r="AB24" s="12"/>
      <c r="AC24" s="12"/>
    </row>
    <row r="25" spans="1:29" s="14" customFormat="1" ht="12.75">
      <c r="A25" s="16" t="s">
        <v>99</v>
      </c>
      <c r="B25" s="32"/>
      <c r="C25" s="34"/>
      <c r="D25" s="32"/>
      <c r="E25" s="42">
        <v>0</v>
      </c>
      <c r="F25" s="42">
        <v>0</v>
      </c>
      <c r="G25" s="42">
        <v>0</v>
      </c>
      <c r="H25" s="42">
        <f t="shared" si="0"/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/>
      <c r="O25" s="42"/>
      <c r="P25" s="42">
        <f t="shared" si="1"/>
        <v>0</v>
      </c>
      <c r="Q25" s="42">
        <f t="shared" si="2"/>
        <v>0</v>
      </c>
      <c r="R25" s="42">
        <v>0</v>
      </c>
      <c r="S25" s="42">
        <v>0</v>
      </c>
      <c r="T25" s="42">
        <v>0</v>
      </c>
      <c r="U25" s="42">
        <v>0</v>
      </c>
      <c r="V25" s="42">
        <f t="shared" si="3"/>
        <v>0</v>
      </c>
      <c r="W25" s="42">
        <f t="shared" si="4"/>
        <v>0</v>
      </c>
      <c r="X25" s="12" t="str">
        <f t="shared" si="5"/>
        <v>ok</v>
      </c>
      <c r="Y25" s="12"/>
      <c r="Z25" s="12"/>
      <c r="AA25" s="12"/>
      <c r="AB25" s="12"/>
      <c r="AC25" s="12"/>
    </row>
    <row r="26" spans="1:29" s="14" customFormat="1" ht="12.75">
      <c r="A26" s="16" t="s">
        <v>99</v>
      </c>
      <c r="B26" s="32"/>
      <c r="C26" s="34"/>
      <c r="D26" s="32"/>
      <c r="E26" s="42">
        <v>0</v>
      </c>
      <c r="F26" s="42">
        <v>0</v>
      </c>
      <c r="G26" s="42">
        <v>0</v>
      </c>
      <c r="H26" s="42">
        <f t="shared" si="0"/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/>
      <c r="O26" s="42"/>
      <c r="P26" s="42">
        <f t="shared" si="1"/>
        <v>0</v>
      </c>
      <c r="Q26" s="42">
        <f t="shared" si="2"/>
        <v>0</v>
      </c>
      <c r="R26" s="42">
        <v>0</v>
      </c>
      <c r="S26" s="42">
        <v>0</v>
      </c>
      <c r="T26" s="42">
        <v>0</v>
      </c>
      <c r="U26" s="42">
        <v>0</v>
      </c>
      <c r="V26" s="42">
        <f t="shared" si="3"/>
        <v>0</v>
      </c>
      <c r="W26" s="42">
        <f t="shared" si="4"/>
        <v>0</v>
      </c>
      <c r="X26" s="12" t="str">
        <f t="shared" si="5"/>
        <v>ok</v>
      </c>
      <c r="Y26" s="12"/>
      <c r="Z26" s="12"/>
      <c r="AA26" s="12"/>
      <c r="AB26" s="12"/>
      <c r="AC26" s="12"/>
    </row>
    <row r="27" spans="1:29" s="14" customFormat="1" ht="12.75">
      <c r="A27" s="16" t="s">
        <v>99</v>
      </c>
      <c r="B27" s="32"/>
      <c r="C27" s="34"/>
      <c r="D27" s="32"/>
      <c r="E27" s="42">
        <v>0</v>
      </c>
      <c r="F27" s="42">
        <v>0</v>
      </c>
      <c r="G27" s="42">
        <v>0</v>
      </c>
      <c r="H27" s="42">
        <f t="shared" si="0"/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/>
      <c r="O27" s="42"/>
      <c r="P27" s="42">
        <f t="shared" si="1"/>
        <v>0</v>
      </c>
      <c r="Q27" s="42">
        <f t="shared" si="2"/>
        <v>0</v>
      </c>
      <c r="R27" s="42">
        <v>0</v>
      </c>
      <c r="S27" s="42">
        <v>0</v>
      </c>
      <c r="T27" s="42">
        <v>0</v>
      </c>
      <c r="U27" s="42">
        <v>0</v>
      </c>
      <c r="V27" s="42">
        <f t="shared" si="3"/>
        <v>0</v>
      </c>
      <c r="W27" s="42">
        <f t="shared" si="4"/>
        <v>0</v>
      </c>
      <c r="X27" s="12" t="str">
        <f t="shared" si="5"/>
        <v>ok</v>
      </c>
      <c r="Y27" s="12"/>
      <c r="Z27" s="12"/>
      <c r="AA27" s="12"/>
      <c r="AB27" s="12"/>
      <c r="AC27" s="12"/>
    </row>
    <row r="28" spans="1:29" s="14" customFormat="1" ht="12.75">
      <c r="A28" s="16" t="s">
        <v>99</v>
      </c>
      <c r="B28" s="32"/>
      <c r="C28" s="34"/>
      <c r="D28" s="32"/>
      <c r="E28" s="42">
        <v>0</v>
      </c>
      <c r="F28" s="42">
        <v>0</v>
      </c>
      <c r="G28" s="42">
        <v>0</v>
      </c>
      <c r="H28" s="42">
        <f t="shared" si="0"/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/>
      <c r="O28" s="42"/>
      <c r="P28" s="42">
        <f t="shared" si="1"/>
        <v>0</v>
      </c>
      <c r="Q28" s="42">
        <f t="shared" si="2"/>
        <v>0</v>
      </c>
      <c r="R28" s="42">
        <v>0</v>
      </c>
      <c r="S28" s="42">
        <v>0</v>
      </c>
      <c r="T28" s="42">
        <v>0</v>
      </c>
      <c r="U28" s="42">
        <v>0</v>
      </c>
      <c r="V28" s="42">
        <f t="shared" si="3"/>
        <v>0</v>
      </c>
      <c r="W28" s="42">
        <f t="shared" si="4"/>
        <v>0</v>
      </c>
      <c r="X28" s="12" t="str">
        <f t="shared" si="5"/>
        <v>ok</v>
      </c>
      <c r="Y28" s="12"/>
      <c r="Z28" s="12"/>
      <c r="AA28" s="12"/>
      <c r="AB28" s="12"/>
      <c r="AC28" s="12"/>
    </row>
    <row r="29" spans="1:29" s="14" customFormat="1" ht="12.75">
      <c r="A29" s="16" t="s">
        <v>99</v>
      </c>
      <c r="B29" s="32"/>
      <c r="C29" s="34"/>
      <c r="D29" s="32"/>
      <c r="E29" s="42">
        <v>0</v>
      </c>
      <c r="F29" s="42">
        <v>0</v>
      </c>
      <c r="G29" s="42">
        <v>0</v>
      </c>
      <c r="H29" s="42">
        <f t="shared" si="0"/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/>
      <c r="O29" s="42"/>
      <c r="P29" s="42">
        <f t="shared" si="1"/>
        <v>0</v>
      </c>
      <c r="Q29" s="42">
        <f t="shared" si="2"/>
        <v>0</v>
      </c>
      <c r="R29" s="42">
        <v>0</v>
      </c>
      <c r="S29" s="42">
        <v>0</v>
      </c>
      <c r="T29" s="42">
        <v>0</v>
      </c>
      <c r="U29" s="42">
        <v>0</v>
      </c>
      <c r="V29" s="42">
        <f t="shared" si="3"/>
        <v>0</v>
      </c>
      <c r="W29" s="42">
        <f t="shared" si="4"/>
        <v>0</v>
      </c>
      <c r="X29" s="12" t="str">
        <f t="shared" si="5"/>
        <v>ok</v>
      </c>
      <c r="Y29" s="12"/>
      <c r="Z29" s="12"/>
      <c r="AA29" s="12"/>
      <c r="AB29" s="12"/>
      <c r="AC29" s="12"/>
    </row>
    <row r="30" spans="1:29" s="14" customFormat="1" ht="12.75">
      <c r="A30" s="16" t="s">
        <v>99</v>
      </c>
      <c r="B30" s="32"/>
      <c r="C30" s="34"/>
      <c r="D30" s="32"/>
      <c r="E30" s="42">
        <v>0</v>
      </c>
      <c r="F30" s="42">
        <v>0</v>
      </c>
      <c r="G30" s="42">
        <v>0</v>
      </c>
      <c r="H30" s="42">
        <f t="shared" si="0"/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/>
      <c r="O30" s="42"/>
      <c r="P30" s="42">
        <f t="shared" si="1"/>
        <v>0</v>
      </c>
      <c r="Q30" s="42">
        <f t="shared" si="2"/>
        <v>0</v>
      </c>
      <c r="R30" s="42">
        <v>0</v>
      </c>
      <c r="S30" s="42">
        <v>0</v>
      </c>
      <c r="T30" s="42">
        <v>0</v>
      </c>
      <c r="U30" s="42">
        <v>0</v>
      </c>
      <c r="V30" s="42">
        <f t="shared" si="3"/>
        <v>0</v>
      </c>
      <c r="W30" s="42">
        <f t="shared" si="4"/>
        <v>0</v>
      </c>
      <c r="X30" s="12" t="str">
        <f t="shared" si="5"/>
        <v>ok</v>
      </c>
      <c r="Y30" s="12"/>
      <c r="Z30" s="12"/>
      <c r="AA30" s="12"/>
      <c r="AB30" s="12"/>
      <c r="AC30" s="12"/>
    </row>
    <row r="31" spans="1:29" s="14" customFormat="1" ht="12.75">
      <c r="A31" s="16" t="s">
        <v>99</v>
      </c>
      <c r="B31" s="32"/>
      <c r="C31" s="34"/>
      <c r="D31" s="32"/>
      <c r="E31" s="42">
        <v>0</v>
      </c>
      <c r="F31" s="42">
        <v>0</v>
      </c>
      <c r="G31" s="42">
        <v>0</v>
      </c>
      <c r="H31" s="42">
        <f t="shared" si="0"/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/>
      <c r="O31" s="42"/>
      <c r="P31" s="42">
        <f t="shared" si="1"/>
        <v>0</v>
      </c>
      <c r="Q31" s="42">
        <f t="shared" si="2"/>
        <v>0</v>
      </c>
      <c r="R31" s="42">
        <v>0</v>
      </c>
      <c r="S31" s="42">
        <v>0</v>
      </c>
      <c r="T31" s="42">
        <v>0</v>
      </c>
      <c r="U31" s="42">
        <v>0</v>
      </c>
      <c r="V31" s="42">
        <f t="shared" si="3"/>
        <v>0</v>
      </c>
      <c r="W31" s="42">
        <f t="shared" si="4"/>
        <v>0</v>
      </c>
      <c r="X31" s="12" t="str">
        <f t="shared" si="5"/>
        <v>ok</v>
      </c>
      <c r="Y31" s="12"/>
      <c r="Z31" s="12"/>
      <c r="AA31" s="12"/>
      <c r="AB31" s="12"/>
      <c r="AC31" s="12"/>
    </row>
    <row r="32" spans="1:29" s="14" customFormat="1" ht="12.75">
      <c r="A32" s="16" t="s">
        <v>99</v>
      </c>
      <c r="B32" s="32"/>
      <c r="C32" s="34"/>
      <c r="D32" s="32"/>
      <c r="E32" s="42">
        <v>0</v>
      </c>
      <c r="F32" s="42">
        <v>0</v>
      </c>
      <c r="G32" s="42">
        <v>0</v>
      </c>
      <c r="H32" s="42">
        <f t="shared" si="0"/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/>
      <c r="O32" s="42"/>
      <c r="P32" s="42">
        <f t="shared" si="1"/>
        <v>0</v>
      </c>
      <c r="Q32" s="42">
        <f t="shared" si="2"/>
        <v>0</v>
      </c>
      <c r="R32" s="42">
        <v>0</v>
      </c>
      <c r="S32" s="42">
        <v>0</v>
      </c>
      <c r="T32" s="42">
        <v>0</v>
      </c>
      <c r="U32" s="42">
        <v>0</v>
      </c>
      <c r="V32" s="42">
        <f t="shared" si="3"/>
        <v>0</v>
      </c>
      <c r="W32" s="42">
        <f t="shared" si="4"/>
        <v>0</v>
      </c>
      <c r="X32" s="12" t="str">
        <f t="shared" si="5"/>
        <v>ok</v>
      </c>
      <c r="Y32" s="12"/>
      <c r="Z32" s="12"/>
      <c r="AA32" s="12"/>
      <c r="AB32" s="12"/>
      <c r="AC32" s="12"/>
    </row>
    <row r="33" spans="1:29" s="14" customFormat="1" ht="12.75">
      <c r="A33" s="16" t="s">
        <v>99</v>
      </c>
      <c r="B33" s="32"/>
      <c r="C33" s="34"/>
      <c r="D33" s="32"/>
      <c r="E33" s="42">
        <v>0</v>
      </c>
      <c r="F33" s="42">
        <v>0</v>
      </c>
      <c r="G33" s="42">
        <v>0</v>
      </c>
      <c r="H33" s="42">
        <f t="shared" si="0"/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/>
      <c r="O33" s="42"/>
      <c r="P33" s="42">
        <f t="shared" si="1"/>
        <v>0</v>
      </c>
      <c r="Q33" s="42">
        <f t="shared" si="2"/>
        <v>0</v>
      </c>
      <c r="R33" s="42">
        <v>0</v>
      </c>
      <c r="S33" s="42">
        <v>0</v>
      </c>
      <c r="T33" s="42">
        <v>0</v>
      </c>
      <c r="U33" s="42">
        <v>0</v>
      </c>
      <c r="V33" s="42">
        <f t="shared" si="3"/>
        <v>0</v>
      </c>
      <c r="W33" s="42">
        <f t="shared" si="4"/>
        <v>0</v>
      </c>
      <c r="X33" s="12" t="str">
        <f t="shared" si="5"/>
        <v>ok</v>
      </c>
      <c r="Y33" s="12"/>
      <c r="Z33" s="12"/>
      <c r="AA33" s="12"/>
      <c r="AB33" s="12"/>
      <c r="AC33" s="12"/>
    </row>
    <row r="34" spans="1:29" s="14" customFormat="1" ht="12.75">
      <c r="A34" s="16" t="s">
        <v>99</v>
      </c>
      <c r="B34" s="32"/>
      <c r="C34" s="34"/>
      <c r="D34" s="32"/>
      <c r="E34" s="42">
        <v>0</v>
      </c>
      <c r="F34" s="42">
        <v>0</v>
      </c>
      <c r="G34" s="42">
        <v>0</v>
      </c>
      <c r="H34" s="42">
        <f t="shared" si="0"/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/>
      <c r="O34" s="42"/>
      <c r="P34" s="42">
        <f t="shared" si="1"/>
        <v>0</v>
      </c>
      <c r="Q34" s="42">
        <f t="shared" si="2"/>
        <v>0</v>
      </c>
      <c r="R34" s="42">
        <v>0</v>
      </c>
      <c r="S34" s="42">
        <v>0</v>
      </c>
      <c r="T34" s="42">
        <v>0</v>
      </c>
      <c r="U34" s="42">
        <v>0</v>
      </c>
      <c r="V34" s="42">
        <f t="shared" si="3"/>
        <v>0</v>
      </c>
      <c r="W34" s="42">
        <f t="shared" si="4"/>
        <v>0</v>
      </c>
      <c r="X34" s="12" t="str">
        <f t="shared" si="5"/>
        <v>ok</v>
      </c>
      <c r="Y34" s="12"/>
      <c r="Z34" s="12"/>
      <c r="AA34" s="12"/>
      <c r="AB34" s="12"/>
      <c r="AC34" s="12"/>
    </row>
    <row r="35" spans="1:29" s="14" customFormat="1" ht="12.75">
      <c r="A35" s="16" t="s">
        <v>99</v>
      </c>
      <c r="B35" s="32"/>
      <c r="C35" s="34"/>
      <c r="D35" s="32"/>
      <c r="E35" s="42">
        <v>0</v>
      </c>
      <c r="F35" s="42">
        <v>0</v>
      </c>
      <c r="G35" s="42">
        <v>0</v>
      </c>
      <c r="H35" s="42">
        <f t="shared" si="0"/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/>
      <c r="O35" s="42"/>
      <c r="P35" s="42">
        <f t="shared" si="1"/>
        <v>0</v>
      </c>
      <c r="Q35" s="42">
        <f t="shared" si="2"/>
        <v>0</v>
      </c>
      <c r="R35" s="42">
        <v>0</v>
      </c>
      <c r="S35" s="42">
        <v>0</v>
      </c>
      <c r="T35" s="42">
        <v>0</v>
      </c>
      <c r="U35" s="42">
        <v>0</v>
      </c>
      <c r="V35" s="42">
        <f t="shared" si="3"/>
        <v>0</v>
      </c>
      <c r="W35" s="42">
        <f t="shared" si="4"/>
        <v>0</v>
      </c>
      <c r="X35" s="12" t="str">
        <f t="shared" si="5"/>
        <v>ok</v>
      </c>
      <c r="Y35" s="12"/>
      <c r="Z35" s="12"/>
      <c r="AA35" s="12"/>
      <c r="AB35" s="12"/>
      <c r="AC35" s="12"/>
    </row>
    <row r="36" spans="1:29" s="14" customFormat="1" ht="12.75">
      <c r="A36" s="16" t="s">
        <v>99</v>
      </c>
      <c r="B36" s="32"/>
      <c r="C36" s="34"/>
      <c r="D36" s="32"/>
      <c r="E36" s="42">
        <v>0</v>
      </c>
      <c r="F36" s="42">
        <v>0</v>
      </c>
      <c r="G36" s="42">
        <v>0</v>
      </c>
      <c r="H36" s="42">
        <f t="shared" si="0"/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/>
      <c r="O36" s="42"/>
      <c r="P36" s="42">
        <f t="shared" si="1"/>
        <v>0</v>
      </c>
      <c r="Q36" s="42">
        <f t="shared" si="2"/>
        <v>0</v>
      </c>
      <c r="R36" s="42">
        <v>0</v>
      </c>
      <c r="S36" s="42">
        <v>0</v>
      </c>
      <c r="T36" s="42">
        <v>0</v>
      </c>
      <c r="U36" s="42">
        <v>0</v>
      </c>
      <c r="V36" s="42">
        <f t="shared" si="3"/>
        <v>0</v>
      </c>
      <c r="W36" s="42">
        <f t="shared" si="4"/>
        <v>0</v>
      </c>
      <c r="X36" s="12" t="str">
        <f t="shared" si="5"/>
        <v>ok</v>
      </c>
      <c r="Y36" s="12"/>
      <c r="Z36" s="12"/>
      <c r="AA36" s="12"/>
      <c r="AB36" s="12"/>
      <c r="AC36" s="12"/>
    </row>
    <row r="37" spans="1:29" s="14" customFormat="1" ht="12.75">
      <c r="A37" s="16" t="s">
        <v>99</v>
      </c>
      <c r="B37" s="32"/>
      <c r="C37" s="34"/>
      <c r="D37" s="32"/>
      <c r="E37" s="42">
        <v>0</v>
      </c>
      <c r="F37" s="42">
        <v>0</v>
      </c>
      <c r="G37" s="42">
        <v>0</v>
      </c>
      <c r="H37" s="42">
        <f t="shared" si="0"/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/>
      <c r="O37" s="42"/>
      <c r="P37" s="42">
        <f t="shared" si="1"/>
        <v>0</v>
      </c>
      <c r="Q37" s="42">
        <f t="shared" si="2"/>
        <v>0</v>
      </c>
      <c r="R37" s="42">
        <v>0</v>
      </c>
      <c r="S37" s="42">
        <v>0</v>
      </c>
      <c r="T37" s="42">
        <v>0</v>
      </c>
      <c r="U37" s="42">
        <v>0</v>
      </c>
      <c r="V37" s="42">
        <f t="shared" si="3"/>
        <v>0</v>
      </c>
      <c r="W37" s="42">
        <f t="shared" si="4"/>
        <v>0</v>
      </c>
      <c r="X37" s="12" t="str">
        <f t="shared" si="5"/>
        <v>ok</v>
      </c>
      <c r="Y37" s="12"/>
      <c r="Z37" s="12"/>
      <c r="AA37" s="12"/>
      <c r="AB37" s="12"/>
      <c r="AC37" s="12"/>
    </row>
    <row r="38" spans="1:29" s="14" customFormat="1" ht="12.75">
      <c r="A38" s="16" t="s">
        <v>99</v>
      </c>
      <c r="B38" s="32"/>
      <c r="C38" s="34"/>
      <c r="D38" s="32"/>
      <c r="E38" s="42">
        <v>0</v>
      </c>
      <c r="F38" s="42">
        <v>0</v>
      </c>
      <c r="G38" s="42">
        <v>0</v>
      </c>
      <c r="H38" s="42">
        <f t="shared" si="0"/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/>
      <c r="O38" s="42"/>
      <c r="P38" s="42">
        <f t="shared" si="1"/>
        <v>0</v>
      </c>
      <c r="Q38" s="42">
        <f t="shared" si="2"/>
        <v>0</v>
      </c>
      <c r="R38" s="42">
        <v>0</v>
      </c>
      <c r="S38" s="42">
        <v>0</v>
      </c>
      <c r="T38" s="42">
        <v>0</v>
      </c>
      <c r="U38" s="42">
        <v>0</v>
      </c>
      <c r="V38" s="42">
        <f t="shared" si="3"/>
        <v>0</v>
      </c>
      <c r="W38" s="42">
        <f t="shared" si="4"/>
        <v>0</v>
      </c>
      <c r="X38" s="12" t="str">
        <f t="shared" si="5"/>
        <v>ok</v>
      </c>
      <c r="Y38" s="12"/>
      <c r="Z38" s="12"/>
      <c r="AA38" s="12"/>
      <c r="AB38" s="12"/>
      <c r="AC38" s="12"/>
    </row>
    <row r="39" spans="1:29" s="14" customFormat="1" ht="12.75">
      <c r="A39" s="16" t="s">
        <v>99</v>
      </c>
      <c r="B39" s="32"/>
      <c r="C39" s="34"/>
      <c r="D39" s="32"/>
      <c r="E39" s="42">
        <v>0</v>
      </c>
      <c r="F39" s="42">
        <v>0</v>
      </c>
      <c r="G39" s="42">
        <v>0</v>
      </c>
      <c r="H39" s="42">
        <f t="shared" si="0"/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/>
      <c r="O39" s="42"/>
      <c r="P39" s="42">
        <f t="shared" si="1"/>
        <v>0</v>
      </c>
      <c r="Q39" s="42">
        <f t="shared" si="2"/>
        <v>0</v>
      </c>
      <c r="R39" s="42">
        <v>0</v>
      </c>
      <c r="S39" s="42">
        <v>0</v>
      </c>
      <c r="T39" s="42">
        <v>0</v>
      </c>
      <c r="U39" s="42">
        <v>0</v>
      </c>
      <c r="V39" s="42">
        <f t="shared" si="3"/>
        <v>0</v>
      </c>
      <c r="W39" s="42">
        <f t="shared" si="4"/>
        <v>0</v>
      </c>
      <c r="X39" s="12" t="str">
        <f t="shared" si="5"/>
        <v>ok</v>
      </c>
      <c r="Y39" s="12"/>
      <c r="Z39" s="12"/>
      <c r="AA39" s="12"/>
      <c r="AB39" s="12"/>
      <c r="AC39" s="12"/>
    </row>
    <row r="40" spans="1:29" s="14" customFormat="1" ht="12.75">
      <c r="A40" s="16" t="s">
        <v>99</v>
      </c>
      <c r="B40" s="32"/>
      <c r="C40" s="34"/>
      <c r="D40" s="32"/>
      <c r="E40" s="42">
        <v>0</v>
      </c>
      <c r="F40" s="42">
        <v>0</v>
      </c>
      <c r="G40" s="42">
        <v>0</v>
      </c>
      <c r="H40" s="42">
        <f t="shared" si="0"/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/>
      <c r="O40" s="42"/>
      <c r="P40" s="42">
        <f t="shared" si="1"/>
        <v>0</v>
      </c>
      <c r="Q40" s="42">
        <f t="shared" si="2"/>
        <v>0</v>
      </c>
      <c r="R40" s="42">
        <v>0</v>
      </c>
      <c r="S40" s="42">
        <v>0</v>
      </c>
      <c r="T40" s="42">
        <v>0</v>
      </c>
      <c r="U40" s="42">
        <v>0</v>
      </c>
      <c r="V40" s="42">
        <f t="shared" si="3"/>
        <v>0</v>
      </c>
      <c r="W40" s="42">
        <f t="shared" si="4"/>
        <v>0</v>
      </c>
      <c r="X40" s="12" t="str">
        <f t="shared" si="5"/>
        <v>ok</v>
      </c>
      <c r="Y40" s="12"/>
      <c r="Z40" s="12"/>
      <c r="AA40" s="12"/>
      <c r="AB40" s="12"/>
      <c r="AC40" s="12"/>
    </row>
    <row r="41" spans="1:29" s="14" customFormat="1" ht="12.75">
      <c r="A41" s="16" t="s">
        <v>99</v>
      </c>
      <c r="B41" s="32"/>
      <c r="C41" s="34"/>
      <c r="D41" s="32"/>
      <c r="E41" s="42">
        <v>0</v>
      </c>
      <c r="F41" s="42">
        <v>0</v>
      </c>
      <c r="G41" s="42">
        <v>0</v>
      </c>
      <c r="H41" s="42">
        <f t="shared" si="0"/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/>
      <c r="O41" s="42"/>
      <c r="P41" s="42">
        <f t="shared" si="1"/>
        <v>0</v>
      </c>
      <c r="Q41" s="42">
        <f t="shared" si="2"/>
        <v>0</v>
      </c>
      <c r="R41" s="42">
        <v>0</v>
      </c>
      <c r="S41" s="42">
        <v>0</v>
      </c>
      <c r="T41" s="42">
        <v>0</v>
      </c>
      <c r="U41" s="42">
        <v>0</v>
      </c>
      <c r="V41" s="42">
        <f t="shared" si="3"/>
        <v>0</v>
      </c>
      <c r="W41" s="42">
        <f t="shared" si="4"/>
        <v>0</v>
      </c>
      <c r="X41" s="12" t="str">
        <f t="shared" si="5"/>
        <v>ok</v>
      </c>
      <c r="Y41" s="12"/>
      <c r="Z41" s="12"/>
      <c r="AA41" s="12"/>
      <c r="AB41" s="12"/>
      <c r="AC41" s="12"/>
    </row>
    <row r="42" spans="1:29" s="14" customFormat="1" ht="12.75">
      <c r="A42" s="16" t="s">
        <v>99</v>
      </c>
      <c r="B42" s="32"/>
      <c r="C42" s="34"/>
      <c r="D42" s="32"/>
      <c r="E42" s="42">
        <v>0</v>
      </c>
      <c r="F42" s="42">
        <v>0</v>
      </c>
      <c r="G42" s="42">
        <v>0</v>
      </c>
      <c r="H42" s="42">
        <f t="shared" si="0"/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/>
      <c r="O42" s="42"/>
      <c r="P42" s="42">
        <f t="shared" si="1"/>
        <v>0</v>
      </c>
      <c r="Q42" s="42">
        <f t="shared" si="2"/>
        <v>0</v>
      </c>
      <c r="R42" s="42">
        <v>0</v>
      </c>
      <c r="S42" s="42">
        <v>0</v>
      </c>
      <c r="T42" s="42">
        <v>0</v>
      </c>
      <c r="U42" s="42">
        <v>0</v>
      </c>
      <c r="V42" s="42">
        <f t="shared" si="3"/>
        <v>0</v>
      </c>
      <c r="W42" s="42">
        <f t="shared" si="4"/>
        <v>0</v>
      </c>
      <c r="X42" s="12" t="str">
        <f t="shared" si="5"/>
        <v>ok</v>
      </c>
      <c r="Y42" s="12"/>
      <c r="Z42" s="12"/>
      <c r="AA42" s="12"/>
      <c r="AB42" s="12"/>
      <c r="AC42" s="12"/>
    </row>
    <row r="43" spans="1:29" s="14" customFormat="1" ht="12.75">
      <c r="A43" s="16" t="s">
        <v>99</v>
      </c>
      <c r="B43" s="32"/>
      <c r="C43" s="34"/>
      <c r="D43" s="32"/>
      <c r="E43" s="42">
        <v>0</v>
      </c>
      <c r="F43" s="42">
        <v>0</v>
      </c>
      <c r="G43" s="42">
        <v>0</v>
      </c>
      <c r="H43" s="42">
        <f t="shared" si="0"/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/>
      <c r="O43" s="42"/>
      <c r="P43" s="42">
        <f t="shared" si="1"/>
        <v>0</v>
      </c>
      <c r="Q43" s="42">
        <f t="shared" si="2"/>
        <v>0</v>
      </c>
      <c r="R43" s="42">
        <v>0</v>
      </c>
      <c r="S43" s="42">
        <v>0</v>
      </c>
      <c r="T43" s="42">
        <v>0</v>
      </c>
      <c r="U43" s="42">
        <v>0</v>
      </c>
      <c r="V43" s="42">
        <f t="shared" si="3"/>
        <v>0</v>
      </c>
      <c r="W43" s="42">
        <f t="shared" si="4"/>
        <v>0</v>
      </c>
      <c r="X43" s="12" t="str">
        <f t="shared" si="5"/>
        <v>ok</v>
      </c>
      <c r="Y43" s="12"/>
      <c r="Z43" s="12"/>
      <c r="AA43" s="12"/>
      <c r="AB43" s="12"/>
      <c r="AC43" s="12"/>
    </row>
    <row r="44" spans="1:29" s="14" customFormat="1" ht="12.75">
      <c r="A44" s="16" t="s">
        <v>99</v>
      </c>
      <c r="B44" s="32"/>
      <c r="C44" s="34"/>
      <c r="D44" s="32"/>
      <c r="E44" s="42">
        <v>0</v>
      </c>
      <c r="F44" s="42">
        <v>0</v>
      </c>
      <c r="G44" s="42">
        <v>0</v>
      </c>
      <c r="H44" s="42">
        <f t="shared" si="0"/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/>
      <c r="O44" s="42"/>
      <c r="P44" s="42">
        <f t="shared" si="1"/>
        <v>0</v>
      </c>
      <c r="Q44" s="42">
        <f t="shared" si="2"/>
        <v>0</v>
      </c>
      <c r="R44" s="42">
        <v>0</v>
      </c>
      <c r="S44" s="42">
        <v>0</v>
      </c>
      <c r="T44" s="42">
        <v>0</v>
      </c>
      <c r="U44" s="42">
        <v>0</v>
      </c>
      <c r="V44" s="42">
        <f t="shared" si="3"/>
        <v>0</v>
      </c>
      <c r="W44" s="42">
        <f t="shared" si="4"/>
        <v>0</v>
      </c>
      <c r="X44" s="12" t="str">
        <f t="shared" si="5"/>
        <v>ok</v>
      </c>
      <c r="Y44" s="12"/>
      <c r="Z44" s="12"/>
      <c r="AA44" s="12"/>
      <c r="AB44" s="12"/>
      <c r="AC44" s="12"/>
    </row>
    <row r="45" spans="1:29" s="14" customFormat="1" ht="12.75">
      <c r="A45" s="16" t="s">
        <v>99</v>
      </c>
      <c r="B45" s="32"/>
      <c r="C45" s="34"/>
      <c r="D45" s="32"/>
      <c r="E45" s="42">
        <v>0</v>
      </c>
      <c r="F45" s="42">
        <v>0</v>
      </c>
      <c r="G45" s="42">
        <v>0</v>
      </c>
      <c r="H45" s="42">
        <f t="shared" si="0"/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/>
      <c r="O45" s="42"/>
      <c r="P45" s="42">
        <f t="shared" si="1"/>
        <v>0</v>
      </c>
      <c r="Q45" s="42">
        <f t="shared" si="2"/>
        <v>0</v>
      </c>
      <c r="R45" s="42">
        <v>0</v>
      </c>
      <c r="S45" s="42">
        <v>0</v>
      </c>
      <c r="T45" s="42">
        <v>0</v>
      </c>
      <c r="U45" s="42">
        <v>0</v>
      </c>
      <c r="V45" s="42">
        <f t="shared" si="3"/>
        <v>0</v>
      </c>
      <c r="W45" s="42">
        <f t="shared" si="4"/>
        <v>0</v>
      </c>
      <c r="X45" s="12" t="str">
        <f t="shared" si="5"/>
        <v>ok</v>
      </c>
      <c r="Y45" s="12"/>
      <c r="Z45" s="12"/>
      <c r="AA45" s="12"/>
      <c r="AB45" s="12"/>
      <c r="AC45" s="12"/>
    </row>
    <row r="47" spans="1:4" ht="12.75">
      <c r="A47" s="38"/>
      <c r="B47" s="39"/>
      <c r="D47" s="17"/>
    </row>
    <row r="48" spans="1:4" ht="12.75">
      <c r="A48" s="38"/>
      <c r="B48" s="39"/>
      <c r="D48" s="17"/>
    </row>
    <row r="49" spans="1:4" ht="12.75">
      <c r="A49" s="38"/>
      <c r="B49" s="39"/>
      <c r="D49" s="17"/>
    </row>
    <row r="50" ht="12.75">
      <c r="D50" s="17"/>
    </row>
    <row r="51" ht="12.75">
      <c r="D51" s="17"/>
    </row>
    <row r="52" ht="12.75">
      <c r="D52" s="17"/>
    </row>
    <row r="53" ht="12.75">
      <c r="D53" s="17"/>
    </row>
    <row r="54" ht="12.75">
      <c r="D54" s="17"/>
    </row>
    <row r="55" ht="12.75">
      <c r="D55" s="17"/>
    </row>
    <row r="56" ht="12.75">
      <c r="D56" s="17"/>
    </row>
    <row r="57" ht="12.75">
      <c r="D57" s="17"/>
    </row>
    <row r="58" ht="12.75">
      <c r="D58" s="17"/>
    </row>
    <row r="59" ht="12.75">
      <c r="D59" s="17"/>
    </row>
    <row r="60" ht="12.75">
      <c r="D60" s="17"/>
    </row>
  </sheetData>
  <sheetProtection/>
  <printOptions/>
  <pageMargins left="1" right="1" top="1.2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Anna Kristín</cp:lastModifiedBy>
  <cp:lastPrinted>1999-12-07T21:22:21Z</cp:lastPrinted>
  <dcterms:created xsi:type="dcterms:W3CDTF">2007-04-25T20:27:19Z</dcterms:created>
  <dcterms:modified xsi:type="dcterms:W3CDTF">2008-05-08T19:15:04Z</dcterms:modified>
  <cp:category/>
  <cp:version/>
  <cp:contentType/>
  <cp:contentStatus/>
</cp:coreProperties>
</file>